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TashFuller\Desktop\"/>
    </mc:Choice>
  </mc:AlternateContent>
  <xr:revisionPtr revIDLastSave="0" documentId="8_{CF8BE01A-C50A-4629-A3EE-F3A78345A6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verages" sheetId="8" r:id="rId1"/>
    <sheet name="8GBS" sheetId="2" r:id="rId2"/>
    <sheet name="Hub" sheetId="4" r:id="rId3"/>
    <sheet name="Trend" sheetId="5" r:id="rId4"/>
    <sheet name="Disadvantage" sheetId="7" r:id="rId5"/>
    <sheet name="No. of benchmarks longitudinal" sheetId="14" r:id="rId6"/>
    <sheet name="Disadvantage longitudinal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5" l="1"/>
  <c r="L2" i="5"/>
  <c r="K3" i="5"/>
  <c r="L3" i="5"/>
  <c r="K4" i="5"/>
  <c r="L4" i="5"/>
  <c r="K5" i="5"/>
  <c r="L5" i="5"/>
  <c r="K6" i="5"/>
  <c r="L6" i="5"/>
  <c r="K7" i="5"/>
  <c r="L7" i="5"/>
  <c r="K8" i="5"/>
  <c r="L8" i="5"/>
  <c r="K9" i="5"/>
  <c r="L9" i="5"/>
  <c r="G4" i="7" l="1"/>
  <c r="G5" i="7"/>
  <c r="G6" i="7"/>
  <c r="G7" i="7"/>
  <c r="G8" i="7"/>
  <c r="G9" i="7"/>
  <c r="G10" i="7"/>
  <c r="G3" i="7"/>
  <c r="E3" i="7"/>
  <c r="E6" i="7"/>
  <c r="E7" i="7"/>
  <c r="E4" i="7"/>
  <c r="E5" i="7"/>
  <c r="E8" i="7"/>
  <c r="E9" i="7"/>
  <c r="E10" i="7"/>
  <c r="E3" i="4" l="1"/>
  <c r="E4" i="4"/>
  <c r="E5" i="4"/>
  <c r="E6" i="4"/>
  <c r="E7" i="4"/>
  <c r="E8" i="4"/>
  <c r="E9" i="4"/>
  <c r="E2" i="4"/>
  <c r="F16" i="5" l="1"/>
  <c r="F17" i="5"/>
  <c r="F18" i="5"/>
  <c r="F19" i="5"/>
  <c r="F20" i="5"/>
  <c r="F21" i="5"/>
  <c r="F22" i="5"/>
  <c r="F15" i="5"/>
  <c r="P16" i="8" l="1"/>
  <c r="I4" i="7"/>
  <c r="I5" i="7"/>
  <c r="I6" i="7"/>
  <c r="I7" i="7"/>
  <c r="I8" i="7"/>
  <c r="I9" i="7"/>
  <c r="I10" i="7"/>
  <c r="I3" i="7"/>
  <c r="N10" i="8"/>
  <c r="O11" i="8" s="1"/>
  <c r="D25" i="4"/>
  <c r="D24" i="4"/>
  <c r="D23" i="4"/>
  <c r="D22" i="4"/>
  <c r="D21" i="4"/>
  <c r="D20" i="4"/>
  <c r="D19" i="4"/>
  <c r="D18" i="4"/>
  <c r="P17" i="8"/>
  <c r="P18" i="8"/>
  <c r="P19" i="8"/>
  <c r="P20" i="8"/>
  <c r="O6" i="8"/>
  <c r="M10" i="8"/>
  <c r="O9" i="8"/>
  <c r="O8" i="8"/>
  <c r="O7" i="8"/>
  <c r="H4" i="2"/>
  <c r="H5" i="2"/>
  <c r="H6" i="2"/>
  <c r="H7" i="2"/>
  <c r="H8" i="2"/>
  <c r="H9" i="2"/>
  <c r="H10" i="2"/>
  <c r="H3" i="2"/>
  <c r="O10" i="8" l="1"/>
  <c r="O12" i="8"/>
</calcChain>
</file>

<file path=xl/sharedStrings.xml><?xml version="1.0" encoding="utf-8"?>
<sst xmlns="http://schemas.openxmlformats.org/spreadsheetml/2006/main" count="192" uniqueCount="91">
  <si>
    <t xml:space="preserve"> </t>
  </si>
  <si>
    <t>Group</t>
  </si>
  <si>
    <t>2024/25</t>
  </si>
  <si>
    <t>2023/24</t>
  </si>
  <si>
    <t>2022/23</t>
  </si>
  <si>
    <t>2021/22</t>
  </si>
  <si>
    <t>Average number of GBs fully achieved</t>
  </si>
  <si>
    <t>Number of schools and colleges</t>
  </si>
  <si>
    <t>Number of institutions submitting a Compass return</t>
  </si>
  <si>
    <t>Number of state-funded providers</t>
  </si>
  <si>
    <t>% of total</t>
  </si>
  <si>
    <t>All schools &amp; colleges in England that completed a Compass return</t>
  </si>
  <si>
    <t>Mainstream schools</t>
  </si>
  <si>
    <t xml:space="preserve">In a Careers Hub </t>
  </si>
  <si>
    <t>Alternative provision</t>
  </si>
  <si>
    <t>In a Careers Hub since September 2018</t>
  </si>
  <si>
    <t>Post 16</t>
  </si>
  <si>
    <t>In a Careers Hub since September 2019</t>
  </si>
  <si>
    <t>Special schools</t>
  </si>
  <si>
    <t>In a Careers Hub since September 2020</t>
  </si>
  <si>
    <t>Total</t>
  </si>
  <si>
    <t>In a Careers Hub since September 2021</t>
  </si>
  <si>
    <t>In a Hub</t>
  </si>
  <si>
    <t>In a Careers Hub since September 2022</t>
  </si>
  <si>
    <t>NA</t>
  </si>
  <si>
    <t>Not in a Careers Hub</t>
  </si>
  <si>
    <t>In the Enterprise Adviser Network (including Careers Hubs)</t>
  </si>
  <si>
    <t>Not in the Enterprise Adviser Network</t>
  </si>
  <si>
    <t>Careers Leader trained</t>
  </si>
  <si>
    <t>Special schools (total)</t>
  </si>
  <si>
    <t>Independent special schools (eligible for S41 funding)</t>
  </si>
  <si>
    <t>Total (All schools &amp; colleges in England that completed a Compass return)</t>
  </si>
  <si>
    <t>Special schools (combined)</t>
  </si>
  <si>
    <t>Benchmark</t>
  </si>
  <si>
    <t>Achieved</t>
  </si>
  <si>
    <t>Partially achieved</t>
  </si>
  <si>
    <t>Not achieved</t>
  </si>
  <si>
    <t>8. Personal guidance</t>
  </si>
  <si>
    <t>7. Encounters with further and higher education</t>
  </si>
  <si>
    <t>6. Experiences of workplaces</t>
  </si>
  <si>
    <t>5. Encounters with employers and employees</t>
  </si>
  <si>
    <t>4. Linking curriculum learning to careers</t>
  </si>
  <si>
    <t>3. Addressng the needs of each pupil</t>
  </si>
  <si>
    <t>2. Learning from career and labour market information</t>
  </si>
  <si>
    <t>1. A stable careers programme</t>
  </si>
  <si>
    <t>bm8_part</t>
  </si>
  <si>
    <t>All completions (N=4,863)</t>
  </si>
  <si>
    <t>In a Hub (N=4,812)</t>
  </si>
  <si>
    <t>Not in a Hub (N=51)</t>
  </si>
  <si>
    <t>Difference</t>
  </si>
  <si>
    <t>2016/17 (N=582)</t>
  </si>
  <si>
    <t>2017/18 (N=3,092)</t>
  </si>
  <si>
    <t>2018/19 (N=3351)</t>
  </si>
  <si>
    <t>2019/20 (N=3,296)</t>
  </si>
  <si>
    <t>2020/21 (N=3,892)</t>
  </si>
  <si>
    <t>2021/22 (N=4,200)</t>
  </si>
  <si>
    <t>2022/23 (N=4,534)</t>
  </si>
  <si>
    <t>2023/24 (N=4,751)</t>
  </si>
  <si>
    <t>2024/25 (N=4,863)</t>
  </si>
  <si>
    <t>10 year</t>
  </si>
  <si>
    <t>1 year</t>
  </si>
  <si>
    <t>3. Addressing the needs of each pupil</t>
  </si>
  <si>
    <t>8. Personal Guidance</t>
  </si>
  <si>
    <t>bm1_part</t>
  </si>
  <si>
    <t/>
  </si>
  <si>
    <t>Frequency</t>
  </si>
  <si>
    <t>Percent</t>
  </si>
  <si>
    <t>Valid Percent</t>
  </si>
  <si>
    <t>Cumulative Percent</t>
  </si>
  <si>
    <t>Valid</t>
  </si>
  <si>
    <t>Not Achieved</t>
  </si>
  <si>
    <t>Partially Achieved</t>
  </si>
  <si>
    <t>bm2_part</t>
  </si>
  <si>
    <t>Q4 most disadvantaged (N=744)</t>
  </si>
  <si>
    <t>Q3 second most disadvantaged (N=738)</t>
  </si>
  <si>
    <t>Q2 second least disadvantaged (N=745)</t>
  </si>
  <si>
    <t>Q2+3 (N=1,483)</t>
  </si>
  <si>
    <t>Q1 least disadvantaged (N=733)</t>
  </si>
  <si>
    <t>Average number of benchmarks fully achieved</t>
  </si>
  <si>
    <t>Number of institutions</t>
  </si>
  <si>
    <t>2016/17 (N=578)</t>
  </si>
  <si>
    <t>2017/18 (N=2,930)</t>
  </si>
  <si>
    <t>2018/19 (N=3,351)</t>
  </si>
  <si>
    <t>2019/20 (N=3,677)</t>
  </si>
  <si>
    <t>2020/21 (N=4,200)</t>
  </si>
  <si>
    <t>2021/22 (N=3,893)</t>
  </si>
  <si>
    <t>2024/25 (N=4,683)</t>
  </si>
  <si>
    <t>Number of reporting schools and colleges</t>
  </si>
  <si>
    <t>2020/21 (N=3,893)</t>
  </si>
  <si>
    <r>
      <t>The end of 2024/25 academic year results are based on 4,863 schools and colleges that submitted a Compass return (94% of state-funded providers).</t>
    </r>
    <r>
      <rPr>
        <sz val="14"/>
        <color rgb="FFFF0000"/>
        <rFont val="Calibri"/>
      </rPr>
      <t xml:space="preserve"> </t>
    </r>
    <r>
      <rPr>
        <sz val="14"/>
        <color rgb="FF000000"/>
        <rFont val="Calibri"/>
      </rPr>
      <t>To date during 2024/25, Compass was completed by 97% of mainstream secondary, 92% of post-16 providers, 87% of special educational needs and disabilities (SEND) institutions, and 86% of alternative provision (AP).</t>
    </r>
  </si>
  <si>
    <t>Independent Training 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</si>
</sst>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0.0"/>
    <numFmt numFmtId="166" formatCode="0.0%"/>
    <numFmt numFmtId="167" formatCode="0.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indexed="60"/>
      <name val="Arial Bold"/>
    </font>
    <font>
      <sz val="12"/>
      <color indexed="60"/>
      <name val="Arial"/>
      <family val="2"/>
    </font>
    <font>
      <sz val="12"/>
      <color indexed="62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000000"/>
      <name val="Calibri"/>
      <family val="2"/>
    </font>
    <font>
      <sz val="14"/>
      <color rgb="FF000000"/>
      <name val="Calibri"/>
    </font>
    <font>
      <sz val="14"/>
      <color rgb="FFFF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EDEDED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99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0" borderId="0"/>
    <xf numFmtId="0" fontId="12" fillId="0" borderId="0"/>
    <xf numFmtId="0" fontId="12" fillId="0" borderId="0"/>
    <xf numFmtId="0" fontId="13" fillId="0" borderId="0"/>
  </cellStyleXfs>
  <cellXfs count="83">
    <xf numFmtId="0" fontId="0" fillId="0" borderId="0" xfId="0"/>
    <xf numFmtId="0" fontId="6" fillId="2" borderId="17" xfId="0" applyFont="1" applyFill="1" applyBorder="1" applyAlignment="1">
      <alignment wrapText="1"/>
    </xf>
    <xf numFmtId="0" fontId="6" fillId="3" borderId="17" xfId="0" applyFont="1" applyFill="1" applyBorder="1" applyAlignment="1">
      <alignment horizontal="right" wrapText="1"/>
    </xf>
    <xf numFmtId="0" fontId="6" fillId="4" borderId="17" xfId="0" applyFont="1" applyFill="1" applyBorder="1" applyAlignment="1">
      <alignment wrapText="1"/>
    </xf>
    <xf numFmtId="3" fontId="6" fillId="4" borderId="17" xfId="0" applyNumberFormat="1" applyFont="1" applyFill="1" applyBorder="1" applyAlignment="1">
      <alignment wrapText="1"/>
    </xf>
    <xf numFmtId="0" fontId="7" fillId="5" borderId="17" xfId="0" applyFont="1" applyFill="1" applyBorder="1" applyAlignment="1">
      <alignment vertical="top" wrapText="1"/>
    </xf>
    <xf numFmtId="0" fontId="9" fillId="8" borderId="17" xfId="3" applyFont="1" applyFill="1" applyBorder="1" applyAlignment="1">
      <alignment vertical="top" wrapText="1"/>
    </xf>
    <xf numFmtId="2" fontId="7" fillId="5" borderId="17" xfId="0" applyNumberFormat="1" applyFont="1" applyFill="1" applyBorder="1" applyAlignment="1">
      <alignment vertical="top" wrapText="1"/>
    </xf>
    <xf numFmtId="2" fontId="6" fillId="4" borderId="17" xfId="0" applyNumberFormat="1" applyFont="1" applyFill="1" applyBorder="1" applyAlignment="1">
      <alignment wrapText="1"/>
    </xf>
    <xf numFmtId="0" fontId="0" fillId="7" borderId="17" xfId="4" applyFont="1" applyBorder="1" applyAlignment="1"/>
    <xf numFmtId="3" fontId="1" fillId="9" borderId="17" xfId="4" applyNumberFormat="1" applyFill="1" applyBorder="1" applyAlignment="1"/>
    <xf numFmtId="166" fontId="1" fillId="9" borderId="17" xfId="4" applyNumberFormat="1" applyFill="1" applyBorder="1" applyAlignment="1"/>
    <xf numFmtId="0" fontId="1" fillId="7" borderId="17" xfId="4" applyBorder="1" applyAlignment="1"/>
    <xf numFmtId="0" fontId="1" fillId="9" borderId="17" xfId="4" applyFill="1" applyBorder="1" applyAlignment="1"/>
    <xf numFmtId="0" fontId="9" fillId="10" borderId="17" xfId="4" applyFont="1" applyFill="1" applyBorder="1" applyAlignment="1"/>
    <xf numFmtId="3" fontId="9" fillId="10" borderId="17" xfId="4" applyNumberFormat="1" applyFont="1" applyFill="1" applyBorder="1" applyAlignment="1"/>
    <xf numFmtId="166" fontId="9" fillId="10" borderId="17" xfId="4" applyNumberFormat="1" applyFont="1" applyFill="1" applyBorder="1" applyAlignment="1"/>
    <xf numFmtId="9" fontId="6" fillId="4" borderId="17" xfId="0" applyNumberFormat="1" applyFont="1" applyFill="1" applyBorder="1" applyAlignment="1">
      <alignment wrapText="1"/>
    </xf>
    <xf numFmtId="2" fontId="8" fillId="4" borderId="17" xfId="0" applyNumberFormat="1" applyFont="1" applyFill="1" applyBorder="1" applyAlignment="1">
      <alignment wrapText="1"/>
    </xf>
    <xf numFmtId="3" fontId="8" fillId="4" borderId="17" xfId="0" applyNumberFormat="1" applyFont="1" applyFill="1" applyBorder="1" applyAlignment="1">
      <alignment wrapText="1"/>
    </xf>
    <xf numFmtId="0" fontId="8" fillId="4" borderId="17" xfId="0" applyFont="1" applyFill="1" applyBorder="1" applyAlignment="1">
      <alignment wrapText="1"/>
    </xf>
    <xf numFmtId="0" fontId="0" fillId="11" borderId="0" xfId="0" applyFill="1"/>
    <xf numFmtId="0" fontId="11" fillId="2" borderId="17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9" fontId="8" fillId="4" borderId="17" xfId="0" applyNumberFormat="1" applyFont="1" applyFill="1" applyBorder="1" applyAlignment="1">
      <alignment wrapText="1"/>
    </xf>
    <xf numFmtId="0" fontId="8" fillId="11" borderId="17" xfId="0" applyFont="1" applyFill="1" applyBorder="1"/>
    <xf numFmtId="0" fontId="2" fillId="11" borderId="0" xfId="5" applyFill="1"/>
    <xf numFmtId="0" fontId="6" fillId="11" borderId="17" xfId="0" applyFont="1" applyFill="1" applyBorder="1"/>
    <xf numFmtId="9" fontId="6" fillId="11" borderId="17" xfId="0" applyNumberFormat="1" applyFont="1" applyFill="1" applyBorder="1"/>
    <xf numFmtId="9" fontId="0" fillId="11" borderId="0" xfId="0" applyNumberFormat="1" applyFill="1"/>
    <xf numFmtId="0" fontId="3" fillId="11" borderId="0" xfId="5" applyFont="1" applyFill="1" applyAlignment="1">
      <alignment horizontal="center" vertical="center" wrapText="1"/>
    </xf>
    <xf numFmtId="0" fontId="5" fillId="11" borderId="4" xfId="5" applyFont="1" applyFill="1" applyBorder="1" applyAlignment="1">
      <alignment horizontal="center" wrapText="1"/>
    </xf>
    <xf numFmtId="164" fontId="4" fillId="11" borderId="8" xfId="5" applyNumberFormat="1" applyFont="1" applyFill="1" applyBorder="1" applyAlignment="1">
      <alignment horizontal="right" vertical="top"/>
    </xf>
    <xf numFmtId="3" fontId="0" fillId="11" borderId="0" xfId="0" applyNumberFormat="1" applyFill="1"/>
    <xf numFmtId="9" fontId="0" fillId="11" borderId="0" xfId="1" applyFont="1" applyFill="1"/>
    <xf numFmtId="9" fontId="0" fillId="11" borderId="17" xfId="0" applyNumberFormat="1" applyFill="1" applyBorder="1"/>
    <xf numFmtId="0" fontId="5" fillId="11" borderId="24" xfId="7" applyFont="1" applyFill="1" applyBorder="1" applyAlignment="1">
      <alignment vertical="top" wrapText="1"/>
    </xf>
    <xf numFmtId="0" fontId="5" fillId="11" borderId="0" xfId="7" applyFont="1" applyFill="1" applyAlignment="1">
      <alignment vertical="top" wrapText="1"/>
    </xf>
    <xf numFmtId="0" fontId="5" fillId="11" borderId="23" xfId="7" applyFont="1" applyFill="1" applyBorder="1" applyAlignment="1">
      <alignment vertical="top" wrapText="1"/>
    </xf>
    <xf numFmtId="9" fontId="4" fillId="11" borderId="7" xfId="7" applyNumberFormat="1" applyFont="1" applyFill="1" applyBorder="1" applyAlignment="1">
      <alignment horizontal="right" vertical="top"/>
    </xf>
    <xf numFmtId="0" fontId="13" fillId="11" borderId="0" xfId="8" applyFill="1"/>
    <xf numFmtId="0" fontId="0" fillId="11" borderId="17" xfId="0" applyFill="1" applyBorder="1"/>
    <xf numFmtId="0" fontId="6" fillId="11" borderId="17" xfId="0" applyFont="1" applyFill="1" applyBorder="1" applyAlignment="1">
      <alignment horizontal="right"/>
    </xf>
    <xf numFmtId="0" fontId="6" fillId="11" borderId="25" xfId="0" applyFont="1" applyFill="1" applyBorder="1"/>
    <xf numFmtId="9" fontId="6" fillId="11" borderId="17" xfId="0" applyNumberFormat="1" applyFont="1" applyFill="1" applyBorder="1" applyAlignment="1">
      <alignment horizontal="right" vertical="center" wrapText="1"/>
    </xf>
    <xf numFmtId="0" fontId="6" fillId="11" borderId="0" xfId="0" applyFont="1" applyFill="1"/>
    <xf numFmtId="0" fontId="6" fillId="11" borderId="0" xfId="0" applyFont="1" applyFill="1" applyAlignment="1">
      <alignment horizontal="right" vertical="center" wrapText="1"/>
    </xf>
    <xf numFmtId="164" fontId="4" fillId="11" borderId="14" xfId="2" applyNumberFormat="1" applyFont="1" applyFill="1" applyBorder="1" applyAlignment="1">
      <alignment horizontal="right" vertical="top"/>
    </xf>
    <xf numFmtId="0" fontId="12" fillId="11" borderId="0" xfId="6" applyFill="1"/>
    <xf numFmtId="0" fontId="5" fillId="11" borderId="2" xfId="6" applyFont="1" applyFill="1" applyBorder="1" applyAlignment="1">
      <alignment horizontal="center" wrapText="1"/>
    </xf>
    <xf numFmtId="0" fontId="5" fillId="11" borderId="3" xfId="6" applyFont="1" applyFill="1" applyBorder="1" applyAlignment="1">
      <alignment horizontal="center" wrapText="1"/>
    </xf>
    <xf numFmtId="0" fontId="5" fillId="11" borderId="4" xfId="6" applyFont="1" applyFill="1" applyBorder="1" applyAlignment="1">
      <alignment horizontal="center" wrapText="1"/>
    </xf>
    <xf numFmtId="0" fontId="5" fillId="11" borderId="5" xfId="6" applyFont="1" applyFill="1" applyBorder="1" applyAlignment="1">
      <alignment horizontal="left" vertical="top" wrapText="1"/>
    </xf>
    <xf numFmtId="164" fontId="4" fillId="11" borderId="6" xfId="6" applyNumberFormat="1" applyFont="1" applyFill="1" applyBorder="1" applyAlignment="1">
      <alignment horizontal="right" vertical="top"/>
    </xf>
    <xf numFmtId="165" fontId="4" fillId="11" borderId="7" xfId="6" applyNumberFormat="1" applyFont="1" applyFill="1" applyBorder="1" applyAlignment="1">
      <alignment horizontal="right" vertical="top"/>
    </xf>
    <xf numFmtId="165" fontId="4" fillId="11" borderId="8" xfId="6" applyNumberFormat="1" applyFont="1" applyFill="1" applyBorder="1" applyAlignment="1">
      <alignment horizontal="right" vertical="top"/>
    </xf>
    <xf numFmtId="0" fontId="5" fillId="11" borderId="9" xfId="6" applyFont="1" applyFill="1" applyBorder="1" applyAlignment="1">
      <alignment horizontal="left" vertical="top" wrapText="1"/>
    </xf>
    <xf numFmtId="164" fontId="4" fillId="11" borderId="10" xfId="6" applyNumberFormat="1" applyFont="1" applyFill="1" applyBorder="1" applyAlignment="1">
      <alignment horizontal="right" vertical="top"/>
    </xf>
    <xf numFmtId="165" fontId="4" fillId="11" borderId="11" xfId="6" applyNumberFormat="1" applyFont="1" applyFill="1" applyBorder="1" applyAlignment="1">
      <alignment horizontal="right" vertical="top"/>
    </xf>
    <xf numFmtId="165" fontId="4" fillId="11" borderId="12" xfId="6" applyNumberFormat="1" applyFont="1" applyFill="1" applyBorder="1" applyAlignment="1">
      <alignment horizontal="right" vertical="top"/>
    </xf>
    <xf numFmtId="0" fontId="5" fillId="11" borderId="13" xfId="6" applyFont="1" applyFill="1" applyBorder="1" applyAlignment="1">
      <alignment horizontal="left" vertical="top" wrapText="1"/>
    </xf>
    <xf numFmtId="164" fontId="4" fillId="11" borderId="14" xfId="6" applyNumberFormat="1" applyFont="1" applyFill="1" applyBorder="1" applyAlignment="1">
      <alignment horizontal="right" vertical="top"/>
    </xf>
    <xf numFmtId="165" fontId="4" fillId="11" borderId="15" xfId="6" applyNumberFormat="1" applyFont="1" applyFill="1" applyBorder="1" applyAlignment="1">
      <alignment horizontal="right" vertical="top"/>
    </xf>
    <xf numFmtId="0" fontId="4" fillId="11" borderId="16" xfId="6" applyFont="1" applyFill="1" applyBorder="1" applyAlignment="1">
      <alignment horizontal="left" vertical="top" wrapText="1"/>
    </xf>
    <xf numFmtId="167" fontId="0" fillId="11" borderId="0" xfId="0" applyNumberFormat="1" applyFill="1"/>
    <xf numFmtId="0" fontId="6" fillId="4" borderId="17" xfId="0" applyFont="1" applyFill="1" applyBorder="1" applyAlignment="1">
      <alignment horizontal="right" wrapText="1"/>
    </xf>
    <xf numFmtId="2" fontId="8" fillId="4" borderId="17" xfId="0" applyNumberFormat="1" applyFont="1" applyFill="1" applyBorder="1" applyAlignment="1">
      <alignment horizontal="right" wrapText="1"/>
    </xf>
    <xf numFmtId="0" fontId="8" fillId="4" borderId="17" xfId="0" applyFont="1" applyFill="1" applyBorder="1" applyAlignment="1">
      <alignment horizontal="right" wrapText="1"/>
    </xf>
    <xf numFmtId="0" fontId="7" fillId="5" borderId="17" xfId="0" applyFont="1" applyFill="1" applyBorder="1" applyAlignment="1">
      <alignment horizontal="center" vertical="top" wrapText="1"/>
    </xf>
    <xf numFmtId="0" fontId="9" fillId="8" borderId="17" xfId="3" applyFont="1" applyFill="1" applyBorder="1" applyAlignment="1">
      <alignment horizontal="left" vertical="top"/>
    </xf>
    <xf numFmtId="0" fontId="9" fillId="8" borderId="17" xfId="3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left" vertical="top" wrapText="1"/>
    </xf>
    <xf numFmtId="0" fontId="7" fillId="5" borderId="18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3" fillId="11" borderId="0" xfId="6" applyFont="1" applyFill="1" applyAlignment="1">
      <alignment horizontal="center" vertical="center" wrapText="1"/>
    </xf>
    <xf numFmtId="0" fontId="5" fillId="11" borderId="1" xfId="6" applyFont="1" applyFill="1" applyBorder="1" applyAlignment="1">
      <alignment horizontal="left" wrapText="1"/>
    </xf>
    <xf numFmtId="0" fontId="5" fillId="11" borderId="23" xfId="6" applyFont="1" applyFill="1" applyBorder="1" applyAlignment="1">
      <alignment horizontal="left" vertical="top" wrapText="1"/>
    </xf>
    <xf numFmtId="0" fontId="5" fillId="11" borderId="0" xfId="6" applyFont="1" applyFill="1" applyAlignment="1">
      <alignment horizontal="left" vertical="top" wrapText="1"/>
    </xf>
    <xf numFmtId="0" fontId="5" fillId="11" borderId="1" xfId="6" applyFont="1" applyFill="1" applyBorder="1" applyAlignment="1">
      <alignment horizontal="left" vertical="top" wrapText="1"/>
    </xf>
  </cellXfs>
  <cellStyles count="9">
    <cellStyle name="20% - Accent3" xfId="4" builtinId="38"/>
    <cellStyle name="Accent3" xfId="3" builtinId="37"/>
    <cellStyle name="Normal" xfId="0" builtinId="0"/>
    <cellStyle name="Normal_8GBS" xfId="5" xr:uid="{EB4184F9-7787-4DC5-B8D9-5DD2DA3D4B07}"/>
    <cellStyle name="Normal_Disadvantage_1" xfId="7" xr:uid="{56DD7F34-E54E-4414-9FEB-B77E56E6473A}"/>
    <cellStyle name="Normal_Disadvantage_2" xfId="8" xr:uid="{9449059F-2EEA-4C5B-9B7D-CF6D3D2BB13B}"/>
    <cellStyle name="Normal_Hub" xfId="2" xr:uid="{88514E40-EED4-4770-8366-8B6BE7560242}"/>
    <cellStyle name="Normal_Trend" xfId="6" xr:uid="{E1876F32-540B-4721-B73B-63B24531A601}"/>
    <cellStyle name="Per cent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C5F65"/>
      <color rgb="FF00A8A8"/>
      <color rgb="FFCCEEEE"/>
      <color rgb="FFE8B463"/>
      <color rgb="FF006992"/>
      <color rgb="FFD9E1F2"/>
      <color rgb="FF80808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Gatsby Benchmark achievement,</a:t>
            </a:r>
            <a:r>
              <a:rPr lang="en-GB" baseline="0"/>
              <a:t> 2024/25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'8GBS'!$E$2</c:f>
              <c:strCache>
                <c:ptCount val="1"/>
                <c:pt idx="0">
                  <c:v>Achieved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'8GBS'!$D$3:$D$10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'8GBS'!$E$3:$E$10</c:f>
              <c:numCache>
                <c:formatCode>0%</c:formatCode>
                <c:ptCount val="8"/>
                <c:pt idx="0">
                  <c:v>0.77</c:v>
                </c:pt>
                <c:pt idx="1">
                  <c:v>0.6</c:v>
                </c:pt>
                <c:pt idx="2">
                  <c:v>0.74</c:v>
                </c:pt>
                <c:pt idx="3">
                  <c:v>0.87</c:v>
                </c:pt>
                <c:pt idx="4">
                  <c:v>0.82</c:v>
                </c:pt>
                <c:pt idx="5">
                  <c:v>0.62</c:v>
                </c:pt>
                <c:pt idx="6">
                  <c:v>0.85</c:v>
                </c:pt>
                <c:pt idx="7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F-4245-99E1-00CC4DEE55A2}"/>
            </c:ext>
          </c:extLst>
        </c:ser>
        <c:ser>
          <c:idx val="1"/>
          <c:order val="1"/>
          <c:tx>
            <c:strRef>
              <c:f>'8GBS'!$F$2</c:f>
              <c:strCache>
                <c:ptCount val="1"/>
                <c:pt idx="0">
                  <c:v>Partially achieved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'8GBS'!$D$3:$D$10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'8GBS'!$F$3:$F$10</c:f>
              <c:numCache>
                <c:formatCode>0%</c:formatCode>
                <c:ptCount val="8"/>
                <c:pt idx="0">
                  <c:v>0.19</c:v>
                </c:pt>
                <c:pt idx="1">
                  <c:v>0.4</c:v>
                </c:pt>
                <c:pt idx="2">
                  <c:v>0.25</c:v>
                </c:pt>
                <c:pt idx="3">
                  <c:v>0.12</c:v>
                </c:pt>
                <c:pt idx="4">
                  <c:v>0.18</c:v>
                </c:pt>
                <c:pt idx="5">
                  <c:v>0.38</c:v>
                </c:pt>
                <c:pt idx="6">
                  <c:v>0.15</c:v>
                </c:pt>
                <c:pt idx="7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F-4245-99E1-00CC4DEE55A2}"/>
            </c:ext>
          </c:extLst>
        </c:ser>
        <c:ser>
          <c:idx val="2"/>
          <c:order val="2"/>
          <c:tx>
            <c:strRef>
              <c:f>'8GBS'!$G$2</c:f>
              <c:strCache>
                <c:ptCount val="1"/>
                <c:pt idx="0">
                  <c:v>Not achieved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EF-4245-99E1-00CC4DEE55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EF-4245-99E1-00CC4DEE55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EF-4245-99E1-00CC4DEE55A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EF-4245-99E1-00CC4DEE55A2}"/>
                </c:ext>
              </c:extLst>
            </c:dLbl>
            <c:spPr>
              <a:solidFill>
                <a:srgbClr val="E8B463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'8GBS'!$D$3:$D$10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'8GBS'!$G$3:$G$10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F-4245-99E1-00CC4DEE55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54013680"/>
        <c:axId val="1954014160"/>
      </c:barChart>
      <c:catAx>
        <c:axId val="1954013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954014160"/>
        <c:crosses val="autoZero"/>
        <c:auto val="1"/>
        <c:lblAlgn val="ctr"/>
        <c:lblOffset val="100"/>
        <c:noMultiLvlLbl val="0"/>
      </c:catAx>
      <c:valAx>
        <c:axId val="1954014160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95401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b="1"/>
              <a:t>Link between Careers Hub membership and Gatsby Benchmark achievement, 2023/24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Hub!$B$1</c:f>
              <c:strCache>
                <c:ptCount val="1"/>
                <c:pt idx="0">
                  <c:v>All completions (N=4,863)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Hub!$A$2:$A$9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Hub!$B$2:$B$9</c:f>
              <c:numCache>
                <c:formatCode>0%</c:formatCode>
                <c:ptCount val="8"/>
                <c:pt idx="0">
                  <c:v>0.77</c:v>
                </c:pt>
                <c:pt idx="1">
                  <c:v>0.6</c:v>
                </c:pt>
                <c:pt idx="2">
                  <c:v>0.74</c:v>
                </c:pt>
                <c:pt idx="3">
                  <c:v>0.87</c:v>
                </c:pt>
                <c:pt idx="4">
                  <c:v>0.82</c:v>
                </c:pt>
                <c:pt idx="5">
                  <c:v>0.62</c:v>
                </c:pt>
                <c:pt idx="6">
                  <c:v>0.85</c:v>
                </c:pt>
                <c:pt idx="7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5-4F83-99E6-336A44BB9DCC}"/>
            </c:ext>
          </c:extLst>
        </c:ser>
        <c:ser>
          <c:idx val="1"/>
          <c:order val="1"/>
          <c:tx>
            <c:strRef>
              <c:f>Hub!$C$1</c:f>
              <c:strCache>
                <c:ptCount val="1"/>
                <c:pt idx="0">
                  <c:v>In a Hub (N=4,812)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Hub!$A$2:$A$9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Hub!$C$2:$C$9</c:f>
              <c:numCache>
                <c:formatCode>0%</c:formatCode>
                <c:ptCount val="8"/>
                <c:pt idx="0">
                  <c:v>0.77900000000000003</c:v>
                </c:pt>
                <c:pt idx="1">
                  <c:v>0.60099999999999998</c:v>
                </c:pt>
                <c:pt idx="2">
                  <c:v>0.75</c:v>
                </c:pt>
                <c:pt idx="3">
                  <c:v>0.872</c:v>
                </c:pt>
                <c:pt idx="4">
                  <c:v>0.81900000000000006</c:v>
                </c:pt>
                <c:pt idx="5">
                  <c:v>0.61799999999999999</c:v>
                </c:pt>
                <c:pt idx="6">
                  <c:v>0.85400000000000009</c:v>
                </c:pt>
                <c:pt idx="7">
                  <c:v>0.69499999999999995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5-4F83-99E6-336A44BB9DCC}"/>
            </c:ext>
          </c:extLst>
        </c:ser>
        <c:ser>
          <c:idx val="2"/>
          <c:order val="2"/>
          <c:tx>
            <c:strRef>
              <c:f>Hub!$D$1</c:f>
              <c:strCache>
                <c:ptCount val="1"/>
                <c:pt idx="0">
                  <c:v>Not in a Hub (N=51)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Hub!$A$2:$A$9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Hub!$D$2:$D$9</c:f>
              <c:numCache>
                <c:formatCode>0%</c:formatCode>
                <c:ptCount val="8"/>
                <c:pt idx="0">
                  <c:v>0.66700000000000004</c:v>
                </c:pt>
                <c:pt idx="1">
                  <c:v>0.47</c:v>
                </c:pt>
                <c:pt idx="2">
                  <c:v>0.49</c:v>
                </c:pt>
                <c:pt idx="3">
                  <c:v>0.73</c:v>
                </c:pt>
                <c:pt idx="4">
                  <c:v>0.63</c:v>
                </c:pt>
                <c:pt idx="5">
                  <c:v>0.53</c:v>
                </c:pt>
                <c:pt idx="6">
                  <c:v>0.61</c:v>
                </c:pt>
                <c:pt idx="7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5-4F83-99E6-336A44BB9D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4907824"/>
        <c:axId val="524925104"/>
      </c:barChart>
      <c:catAx>
        <c:axId val="52490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524925104"/>
        <c:crosses val="autoZero"/>
        <c:auto val="1"/>
        <c:lblAlgn val="ctr"/>
        <c:lblOffset val="100"/>
        <c:noMultiLvlLbl val="0"/>
      </c:catAx>
      <c:valAx>
        <c:axId val="52492510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52490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Trends in benchmark achievement, 2021/22 - 2024/25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Trend!$B$14</c:f>
              <c:strCache>
                <c:ptCount val="1"/>
                <c:pt idx="0">
                  <c:v>2021/22 (N=4,200)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Trend!$A$15:$A$22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Trend!$B$15:$B$22</c:f>
              <c:numCache>
                <c:formatCode>0%</c:formatCode>
                <c:ptCount val="8"/>
                <c:pt idx="0">
                  <c:v>0.56000000000000005</c:v>
                </c:pt>
                <c:pt idx="1">
                  <c:v>0.75</c:v>
                </c:pt>
                <c:pt idx="2">
                  <c:v>0.46</c:v>
                </c:pt>
                <c:pt idx="3">
                  <c:v>0.7</c:v>
                </c:pt>
                <c:pt idx="4">
                  <c:v>0.71</c:v>
                </c:pt>
                <c:pt idx="5">
                  <c:v>0.52</c:v>
                </c:pt>
                <c:pt idx="6">
                  <c:v>0.46</c:v>
                </c:pt>
                <c:pt idx="7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5-4E3C-B1F0-0718F7C72478}"/>
            </c:ext>
          </c:extLst>
        </c:ser>
        <c:ser>
          <c:idx val="1"/>
          <c:order val="1"/>
          <c:tx>
            <c:strRef>
              <c:f>Trend!$C$14</c:f>
              <c:strCache>
                <c:ptCount val="1"/>
                <c:pt idx="0">
                  <c:v>2022/23 (N=4,534)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Trend!$A$15:$A$22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Trend!$C$15:$C$22</c:f>
              <c:numCache>
                <c:formatCode>0%</c:formatCode>
                <c:ptCount val="8"/>
                <c:pt idx="0">
                  <c:v>0.66</c:v>
                </c:pt>
                <c:pt idx="1">
                  <c:v>0.81</c:v>
                </c:pt>
                <c:pt idx="2">
                  <c:v>0.54</c:v>
                </c:pt>
                <c:pt idx="3">
                  <c:v>0.76</c:v>
                </c:pt>
                <c:pt idx="4">
                  <c:v>0.8</c:v>
                </c:pt>
                <c:pt idx="5">
                  <c:v>0.64</c:v>
                </c:pt>
                <c:pt idx="6">
                  <c:v>0.52</c:v>
                </c:pt>
                <c:pt idx="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5-4E3C-B1F0-0718F7C72478}"/>
            </c:ext>
          </c:extLst>
        </c:ser>
        <c:ser>
          <c:idx val="2"/>
          <c:order val="2"/>
          <c:tx>
            <c:strRef>
              <c:f>Trend!$D$14</c:f>
              <c:strCache>
                <c:ptCount val="1"/>
                <c:pt idx="0">
                  <c:v>2023/24 (N=4,751)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Trend!$A$15:$A$22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Trend!$D$15:$D$22</c:f>
              <c:numCache>
                <c:formatCode>0%</c:formatCode>
                <c:ptCount val="8"/>
                <c:pt idx="0">
                  <c:v>0.69</c:v>
                </c:pt>
                <c:pt idx="1">
                  <c:v>0.83</c:v>
                </c:pt>
                <c:pt idx="2">
                  <c:v>0.59</c:v>
                </c:pt>
                <c:pt idx="3">
                  <c:v>0.8</c:v>
                </c:pt>
                <c:pt idx="4">
                  <c:v>0.85</c:v>
                </c:pt>
                <c:pt idx="5">
                  <c:v>0.72</c:v>
                </c:pt>
                <c:pt idx="6">
                  <c:v>0.56999999999999995</c:v>
                </c:pt>
                <c:pt idx="7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5-4E3C-B1F0-0718F7C72478}"/>
            </c:ext>
          </c:extLst>
        </c:ser>
        <c:ser>
          <c:idx val="3"/>
          <c:order val="3"/>
          <c:tx>
            <c:strRef>
              <c:f>Trend!$E$14</c:f>
              <c:strCache>
                <c:ptCount val="1"/>
                <c:pt idx="0">
                  <c:v>2024/25 (N=4,863)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Trend!$A$15:$A$22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Trend!$E$15:$E$22</c:f>
              <c:numCache>
                <c:formatCode>0%</c:formatCode>
                <c:ptCount val="8"/>
                <c:pt idx="0">
                  <c:v>0.69</c:v>
                </c:pt>
                <c:pt idx="1">
                  <c:v>0.85</c:v>
                </c:pt>
                <c:pt idx="2">
                  <c:v>0.62</c:v>
                </c:pt>
                <c:pt idx="3">
                  <c:v>0.82</c:v>
                </c:pt>
                <c:pt idx="4">
                  <c:v>0.87</c:v>
                </c:pt>
                <c:pt idx="5">
                  <c:v>0.74</c:v>
                </c:pt>
                <c:pt idx="6">
                  <c:v>0.6</c:v>
                </c:pt>
                <c:pt idx="7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5-4E3C-B1F0-0718F7C724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12259872"/>
        <c:axId val="1812261312"/>
      </c:barChart>
      <c:catAx>
        <c:axId val="18122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12261312"/>
        <c:crosses val="autoZero"/>
        <c:auto val="1"/>
        <c:lblAlgn val="ctr"/>
        <c:lblOffset val="100"/>
        <c:noMultiLvlLbl val="0"/>
      </c:catAx>
      <c:valAx>
        <c:axId val="18122613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1225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Trends in benchmark achievement, 2016/17 - 2024/25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Trend!$B$1</c:f>
              <c:strCache>
                <c:ptCount val="1"/>
                <c:pt idx="0">
                  <c:v>2016/17 (N=582)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Trend!$B$2:$B$9</c:f>
              <c:numCache>
                <c:formatCode>0%</c:formatCode>
                <c:ptCount val="8"/>
                <c:pt idx="0">
                  <c:v>4.1000000000000002E-2</c:v>
                </c:pt>
                <c:pt idx="1">
                  <c:v>0.30199999999999999</c:v>
                </c:pt>
                <c:pt idx="2">
                  <c:v>9.2999999999999999E-2</c:v>
                </c:pt>
                <c:pt idx="3">
                  <c:v>0.127</c:v>
                </c:pt>
                <c:pt idx="4">
                  <c:v>0.36799999999999999</c:v>
                </c:pt>
                <c:pt idx="5">
                  <c:v>0.39</c:v>
                </c:pt>
                <c:pt idx="6">
                  <c:v>8.1000000000000003E-2</c:v>
                </c:pt>
                <c:pt idx="7">
                  <c:v>0.45500000000000002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A-4596-B713-033427149AFE}"/>
            </c:ext>
          </c:extLst>
        </c:ser>
        <c:ser>
          <c:idx val="1"/>
          <c:order val="1"/>
          <c:tx>
            <c:strRef>
              <c:f>Trend!$C$1</c:f>
              <c:strCache>
                <c:ptCount val="1"/>
                <c:pt idx="0">
                  <c:v>2017/18 (N=3,092)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Trend!$C$2:$C$9</c:f>
              <c:numCache>
                <c:formatCode>0%</c:formatCode>
                <c:ptCount val="8"/>
                <c:pt idx="0">
                  <c:v>6.0999999999999999E-2</c:v>
                </c:pt>
                <c:pt idx="1">
                  <c:v>0.318</c:v>
                </c:pt>
                <c:pt idx="2">
                  <c:v>0.13100000000000001</c:v>
                </c:pt>
                <c:pt idx="3">
                  <c:v>0.25900000000000001</c:v>
                </c:pt>
                <c:pt idx="4">
                  <c:v>0.38300000000000001</c:v>
                </c:pt>
                <c:pt idx="5">
                  <c:v>0.36599999999999999</c:v>
                </c:pt>
                <c:pt idx="6">
                  <c:v>0.125</c:v>
                </c:pt>
                <c:pt idx="7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A-4596-B713-033427149AFE}"/>
            </c:ext>
          </c:extLst>
        </c:ser>
        <c:ser>
          <c:idx val="2"/>
          <c:order val="2"/>
          <c:tx>
            <c:strRef>
              <c:f>Trend!$D$1</c:f>
              <c:strCache>
                <c:ptCount val="1"/>
                <c:pt idx="0">
                  <c:v>2018/19 (N=3351)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Trend!$D$2:$D$9</c:f>
              <c:numCache>
                <c:formatCode>0%</c:formatCode>
                <c:ptCount val="8"/>
                <c:pt idx="0">
                  <c:v>0.21</c:v>
                </c:pt>
                <c:pt idx="1">
                  <c:v>0.45</c:v>
                </c:pt>
                <c:pt idx="2">
                  <c:v>0.2</c:v>
                </c:pt>
                <c:pt idx="3">
                  <c:v>0.38</c:v>
                </c:pt>
                <c:pt idx="4">
                  <c:v>0.52</c:v>
                </c:pt>
                <c:pt idx="5">
                  <c:v>0.47</c:v>
                </c:pt>
                <c:pt idx="6">
                  <c:v>0.21</c:v>
                </c:pt>
                <c:pt idx="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A-4596-B713-033427149AFE}"/>
            </c:ext>
          </c:extLst>
        </c:ser>
        <c:ser>
          <c:idx val="3"/>
          <c:order val="3"/>
          <c:tx>
            <c:strRef>
              <c:f>Trend!$E$1</c:f>
              <c:strCache>
                <c:ptCount val="1"/>
                <c:pt idx="0">
                  <c:v>2019/20 (N=3,296)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Trend!$E$2:$E$9</c:f>
              <c:numCache>
                <c:formatCode>0%</c:formatCode>
                <c:ptCount val="8"/>
                <c:pt idx="0">
                  <c:v>0.3</c:v>
                </c:pt>
                <c:pt idx="1">
                  <c:v>0.56000000000000005</c:v>
                </c:pt>
                <c:pt idx="2">
                  <c:v>0.27</c:v>
                </c:pt>
                <c:pt idx="3">
                  <c:v>0.48</c:v>
                </c:pt>
                <c:pt idx="4">
                  <c:v>0.62</c:v>
                </c:pt>
                <c:pt idx="5">
                  <c:v>0.55000000000000004</c:v>
                </c:pt>
                <c:pt idx="6">
                  <c:v>0.33</c:v>
                </c:pt>
                <c:pt idx="7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5A-4596-B713-033427149AFE}"/>
            </c:ext>
          </c:extLst>
        </c:ser>
        <c:ser>
          <c:idx val="4"/>
          <c:order val="4"/>
          <c:tx>
            <c:strRef>
              <c:f>Trend!$F$1</c:f>
              <c:strCache>
                <c:ptCount val="1"/>
                <c:pt idx="0">
                  <c:v>2020/21 (N=3,892)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Trend!$F$2:$F$9</c:f>
              <c:numCache>
                <c:formatCode>0%</c:formatCode>
                <c:ptCount val="8"/>
                <c:pt idx="0">
                  <c:v>0.43</c:v>
                </c:pt>
                <c:pt idx="1">
                  <c:v>0.66</c:v>
                </c:pt>
                <c:pt idx="2">
                  <c:v>0.38</c:v>
                </c:pt>
                <c:pt idx="3">
                  <c:v>0.6</c:v>
                </c:pt>
                <c:pt idx="4">
                  <c:v>0.56000000000000005</c:v>
                </c:pt>
                <c:pt idx="5">
                  <c:v>0.36</c:v>
                </c:pt>
                <c:pt idx="6">
                  <c:v>0.33</c:v>
                </c:pt>
                <c:pt idx="7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5A-4596-B713-033427149AFE}"/>
            </c:ext>
          </c:extLst>
        </c:ser>
        <c:ser>
          <c:idx val="5"/>
          <c:order val="5"/>
          <c:tx>
            <c:strRef>
              <c:f>Trend!$G$1</c:f>
              <c:strCache>
                <c:ptCount val="1"/>
                <c:pt idx="0">
                  <c:v>2021/22 (N=4,200)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Trend!$G$2:$G$9</c:f>
              <c:numCache>
                <c:formatCode>0%</c:formatCode>
                <c:ptCount val="8"/>
                <c:pt idx="0">
                  <c:v>0.56000000000000005</c:v>
                </c:pt>
                <c:pt idx="1">
                  <c:v>0.75</c:v>
                </c:pt>
                <c:pt idx="2">
                  <c:v>0.46</c:v>
                </c:pt>
                <c:pt idx="3">
                  <c:v>0.7</c:v>
                </c:pt>
                <c:pt idx="4">
                  <c:v>0.71</c:v>
                </c:pt>
                <c:pt idx="5">
                  <c:v>0.52</c:v>
                </c:pt>
                <c:pt idx="6">
                  <c:v>0.46</c:v>
                </c:pt>
                <c:pt idx="7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5A-4596-B713-033427149AFE}"/>
            </c:ext>
          </c:extLst>
        </c:ser>
        <c:ser>
          <c:idx val="6"/>
          <c:order val="6"/>
          <c:tx>
            <c:strRef>
              <c:f>Trend!$H$1</c:f>
              <c:strCache>
                <c:ptCount val="1"/>
                <c:pt idx="0">
                  <c:v>2022/23 (N=4,534)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Trend!$H$2:$H$9</c:f>
              <c:numCache>
                <c:formatCode>0%</c:formatCode>
                <c:ptCount val="8"/>
                <c:pt idx="0">
                  <c:v>0.66</c:v>
                </c:pt>
                <c:pt idx="1">
                  <c:v>0.81</c:v>
                </c:pt>
                <c:pt idx="2">
                  <c:v>0.54</c:v>
                </c:pt>
                <c:pt idx="3">
                  <c:v>0.76</c:v>
                </c:pt>
                <c:pt idx="4">
                  <c:v>0.8</c:v>
                </c:pt>
                <c:pt idx="5">
                  <c:v>0.64</c:v>
                </c:pt>
                <c:pt idx="6">
                  <c:v>0.52</c:v>
                </c:pt>
                <c:pt idx="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5A-4596-B713-033427149AFE}"/>
            </c:ext>
          </c:extLst>
        </c:ser>
        <c:ser>
          <c:idx val="7"/>
          <c:order val="7"/>
          <c:tx>
            <c:strRef>
              <c:f>Trend!$I$1</c:f>
              <c:strCache>
                <c:ptCount val="1"/>
                <c:pt idx="0">
                  <c:v>2023/24 (N=4,751)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Trend!$I$2:$I$9</c:f>
              <c:numCache>
                <c:formatCode>0%</c:formatCode>
                <c:ptCount val="8"/>
                <c:pt idx="0">
                  <c:v>0.69</c:v>
                </c:pt>
                <c:pt idx="1">
                  <c:v>0.83</c:v>
                </c:pt>
                <c:pt idx="2">
                  <c:v>0.59</c:v>
                </c:pt>
                <c:pt idx="3">
                  <c:v>0.8</c:v>
                </c:pt>
                <c:pt idx="4">
                  <c:v>0.85</c:v>
                </c:pt>
                <c:pt idx="5">
                  <c:v>0.72</c:v>
                </c:pt>
                <c:pt idx="6">
                  <c:v>0.56999999999999995</c:v>
                </c:pt>
                <c:pt idx="7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5A-4596-B713-033427149AFE}"/>
            </c:ext>
          </c:extLst>
        </c:ser>
        <c:ser>
          <c:idx val="8"/>
          <c:order val="8"/>
          <c:tx>
            <c:strRef>
              <c:f>Trend!$J$1</c:f>
              <c:strCache>
                <c:ptCount val="1"/>
                <c:pt idx="0">
                  <c:v>2024/25 (N=4,863)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Trend!$A$2:$A$9</c:f>
              <c:strCache>
                <c:ptCount val="8"/>
                <c:pt idx="0">
                  <c:v>1. A stable careers programme</c:v>
                </c:pt>
                <c:pt idx="1">
                  <c:v>2. Learning from career and labour market information</c:v>
                </c:pt>
                <c:pt idx="2">
                  <c:v>3. Addressing the needs of each pupil</c:v>
                </c:pt>
                <c:pt idx="3">
                  <c:v>4. Linking curriculum learning to careers</c:v>
                </c:pt>
                <c:pt idx="4">
                  <c:v>5. Encounters with employers and employees</c:v>
                </c:pt>
                <c:pt idx="5">
                  <c:v>6. Experiences of workplaces</c:v>
                </c:pt>
                <c:pt idx="6">
                  <c:v>7. Encounters with further and higher education</c:v>
                </c:pt>
                <c:pt idx="7">
                  <c:v>8. Personal Guidance</c:v>
                </c:pt>
              </c:strCache>
            </c:strRef>
          </c:cat>
          <c:val>
            <c:numRef>
              <c:f>Trend!$J$2:$J$9</c:f>
              <c:numCache>
                <c:formatCode>0%</c:formatCode>
                <c:ptCount val="8"/>
                <c:pt idx="0">
                  <c:v>0.69</c:v>
                </c:pt>
                <c:pt idx="1">
                  <c:v>0.85</c:v>
                </c:pt>
                <c:pt idx="2">
                  <c:v>0.62</c:v>
                </c:pt>
                <c:pt idx="3">
                  <c:v>0.82</c:v>
                </c:pt>
                <c:pt idx="4">
                  <c:v>0.87</c:v>
                </c:pt>
                <c:pt idx="5">
                  <c:v>0.74</c:v>
                </c:pt>
                <c:pt idx="6">
                  <c:v>0.6</c:v>
                </c:pt>
                <c:pt idx="7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5A-4596-B713-033427149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0377616"/>
        <c:axId val="1170391536"/>
      </c:barChart>
      <c:catAx>
        <c:axId val="117037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170391536"/>
        <c:crosses val="autoZero"/>
        <c:auto val="1"/>
        <c:lblAlgn val="ctr"/>
        <c:lblOffset val="100"/>
        <c:noMultiLvlLbl val="0"/>
      </c:catAx>
      <c:valAx>
        <c:axId val="11703915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17037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Benchmark achievment by FSM Quartile, 2024/25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Disadvantage!$B$2</c:f>
              <c:strCache>
                <c:ptCount val="1"/>
                <c:pt idx="0">
                  <c:v>Q4 most disadvantaged (N=744)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Disadvantage!$A$3:$A$10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Disadvantage!$B$3:$B$10</c:f>
              <c:numCache>
                <c:formatCode>0%</c:formatCode>
                <c:ptCount val="8"/>
                <c:pt idx="0">
                  <c:v>0.88200000000000001</c:v>
                </c:pt>
                <c:pt idx="1">
                  <c:v>0.66700000000000004</c:v>
                </c:pt>
                <c:pt idx="2">
                  <c:v>0.70599999999999996</c:v>
                </c:pt>
                <c:pt idx="3">
                  <c:v>0.875</c:v>
                </c:pt>
                <c:pt idx="4">
                  <c:v>0.78900000000000003</c:v>
                </c:pt>
                <c:pt idx="5">
                  <c:v>0.56599999999999995</c:v>
                </c:pt>
                <c:pt idx="6">
                  <c:v>0.84299999999999997</c:v>
                </c:pt>
                <c:pt idx="7">
                  <c:v>0.68500000000000005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8-444E-9B8A-F14A9B9E406D}"/>
            </c:ext>
          </c:extLst>
        </c:ser>
        <c:ser>
          <c:idx val="1"/>
          <c:order val="1"/>
          <c:tx>
            <c:strRef>
              <c:f>Disadvantage!$E$2</c:f>
              <c:strCache>
                <c:ptCount val="1"/>
                <c:pt idx="0">
                  <c:v>Q2+3 (N=1,483)</c:v>
                </c:pt>
              </c:strCache>
            </c:strRef>
          </c:tx>
          <c:spPr>
            <a:solidFill>
              <a:srgbClr val="CCEEE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Disadvantage!$A$3:$A$10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Disadvantage!$E$3:$E$10</c:f>
              <c:numCache>
                <c:formatCode>0%</c:formatCode>
                <c:ptCount val="8"/>
                <c:pt idx="0">
                  <c:v>0.81800000000000006</c:v>
                </c:pt>
                <c:pt idx="1">
                  <c:v>0.57499999999999996</c:v>
                </c:pt>
                <c:pt idx="2">
                  <c:v>0.75049999999999994</c:v>
                </c:pt>
                <c:pt idx="3">
                  <c:v>0.88200000000000001</c:v>
                </c:pt>
                <c:pt idx="4">
                  <c:v>0.81400000000000006</c:v>
                </c:pt>
                <c:pt idx="5">
                  <c:v>0.57999999999999996</c:v>
                </c:pt>
                <c:pt idx="6">
                  <c:v>0.87149999999999994</c:v>
                </c:pt>
                <c:pt idx="7">
                  <c:v>0.69850000000000001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8-444E-9B8A-F14A9B9E406D}"/>
            </c:ext>
          </c:extLst>
        </c:ser>
        <c:ser>
          <c:idx val="2"/>
          <c:order val="2"/>
          <c:tx>
            <c:strRef>
              <c:f>Disadvantage!$F$2</c:f>
              <c:strCache>
                <c:ptCount val="1"/>
                <c:pt idx="0">
                  <c:v>Q1 least disadvantaged (N=733)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Disadvantage!$A$3:$A$10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Disadvantage!$F$3:$F$10</c:f>
              <c:numCache>
                <c:formatCode>0%</c:formatCode>
                <c:ptCount val="8"/>
                <c:pt idx="0">
                  <c:v>0.66800000000000004</c:v>
                </c:pt>
                <c:pt idx="1">
                  <c:v>0.54600000000000004</c:v>
                </c:pt>
                <c:pt idx="2">
                  <c:v>0.79</c:v>
                </c:pt>
                <c:pt idx="3">
                  <c:v>0.879</c:v>
                </c:pt>
                <c:pt idx="4">
                  <c:v>0.84299999999999997</c:v>
                </c:pt>
                <c:pt idx="5">
                  <c:v>0.59899999999999998</c:v>
                </c:pt>
                <c:pt idx="6">
                  <c:v>0.90600000000000003</c:v>
                </c:pt>
                <c:pt idx="7">
                  <c:v>0.77400000000000002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8-444E-9B8A-F14A9B9E40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1663952"/>
        <c:axId val="1291667792"/>
      </c:barChart>
      <c:catAx>
        <c:axId val="129166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91667792"/>
        <c:crosses val="autoZero"/>
        <c:auto val="1"/>
        <c:lblAlgn val="ctr"/>
        <c:lblOffset val="100"/>
        <c:noMultiLvlLbl val="0"/>
      </c:catAx>
      <c:valAx>
        <c:axId val="129166779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9166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Average number of benchmarks achieved, 2016/17 - 2024/25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697466730396715E-2"/>
          <c:y val="4.5929018789144051E-2"/>
          <c:w val="0.84838781414304043"/>
          <c:h val="0.65196850393700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'No. of benchmarks longitudinal'!$B$19</c:f>
              <c:strCache>
                <c:ptCount val="1"/>
                <c:pt idx="0">
                  <c:v>Average number of benchmarks fully achieved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'No. of benchmarks longitudinal'!$A$20:$A$28</c:f>
              <c:strCache>
                <c:ptCount val="9"/>
                <c:pt idx="0">
                  <c:v>2016/17 (N=578)</c:v>
                </c:pt>
                <c:pt idx="1">
                  <c:v>2017/18 (N=2,930)</c:v>
                </c:pt>
                <c:pt idx="2">
                  <c:v>2018/19 (N=3,351)</c:v>
                </c:pt>
                <c:pt idx="3">
                  <c:v>2019/20 (N=3,677)</c:v>
                </c:pt>
                <c:pt idx="4">
                  <c:v>2020/21 (N=3,893)</c:v>
                </c:pt>
                <c:pt idx="5">
                  <c:v>2021/22 (N=4,200)</c:v>
                </c:pt>
                <c:pt idx="6">
                  <c:v>2022/23 (N=4,534)</c:v>
                </c:pt>
                <c:pt idx="7">
                  <c:v>2023/24 (N=4,751)</c:v>
                </c:pt>
                <c:pt idx="8">
                  <c:v>2024/25 (N=4,683)</c:v>
                </c:pt>
              </c:strCache>
            </c:strRef>
          </c:cat>
          <c:val>
            <c:numRef>
              <c:f>'No. of benchmarks longitudinal'!$B$20:$B$28</c:f>
              <c:numCache>
                <c:formatCode>0.0</c:formatCode>
                <c:ptCount val="9"/>
                <c:pt idx="0">
                  <c:v>1.9</c:v>
                </c:pt>
                <c:pt idx="1">
                  <c:v>2.1</c:v>
                </c:pt>
                <c:pt idx="2">
                  <c:v>3</c:v>
                </c:pt>
                <c:pt idx="3">
                  <c:v>3.8</c:v>
                </c:pt>
                <c:pt idx="4">
                  <c:v>4</c:v>
                </c:pt>
                <c:pt idx="5">
                  <c:v>4.9000000000000004</c:v>
                </c:pt>
                <c:pt idx="6">
                  <c:v>5.5</c:v>
                </c:pt>
                <c:pt idx="7">
                  <c:v>5.8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5-4056-BEC7-37146EDCC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5765264"/>
        <c:axId val="875782544"/>
      </c:barChart>
      <c:lineChart>
        <c:grouping val="standard"/>
        <c:varyColors val="0"/>
        <c:ser>
          <c:idx val="1"/>
          <c:order val="1"/>
          <c:tx>
            <c:strRef>
              <c:f>'No. of benchmarks longitudinal'!$C$19</c:f>
              <c:strCache>
                <c:ptCount val="1"/>
                <c:pt idx="0">
                  <c:v>Number of reporting schools and colleges</c:v>
                </c:pt>
              </c:strCache>
            </c:strRef>
          </c:tx>
          <c:spPr>
            <a:ln w="28575" cap="rnd">
              <a:solidFill>
                <a:srgbClr val="EC5F65"/>
              </a:solidFill>
              <a:round/>
            </a:ln>
            <a:effectLst/>
          </c:spPr>
          <c:marker>
            <c:symbol val="none"/>
          </c:marker>
          <c:cat>
            <c:strRef>
              <c:f>'No. of benchmarks longitudinal'!$A$20:$A$28</c:f>
              <c:strCache>
                <c:ptCount val="9"/>
                <c:pt idx="0">
                  <c:v>2016/17 (N=578)</c:v>
                </c:pt>
                <c:pt idx="1">
                  <c:v>2017/18 (N=2,930)</c:v>
                </c:pt>
                <c:pt idx="2">
                  <c:v>2018/19 (N=3,351)</c:v>
                </c:pt>
                <c:pt idx="3">
                  <c:v>2019/20 (N=3,677)</c:v>
                </c:pt>
                <c:pt idx="4">
                  <c:v>2020/21 (N=3,893)</c:v>
                </c:pt>
                <c:pt idx="5">
                  <c:v>2021/22 (N=4,200)</c:v>
                </c:pt>
                <c:pt idx="6">
                  <c:v>2022/23 (N=4,534)</c:v>
                </c:pt>
                <c:pt idx="7">
                  <c:v>2023/24 (N=4,751)</c:v>
                </c:pt>
                <c:pt idx="8">
                  <c:v>2024/25 (N=4,683)</c:v>
                </c:pt>
              </c:strCache>
            </c:strRef>
          </c:cat>
          <c:val>
            <c:numRef>
              <c:f>'No. of benchmarks longitudinal'!$C$20:$C$28</c:f>
              <c:numCache>
                <c:formatCode>General</c:formatCode>
                <c:ptCount val="9"/>
                <c:pt idx="0">
                  <c:v>578</c:v>
                </c:pt>
                <c:pt idx="1">
                  <c:v>2930</c:v>
                </c:pt>
                <c:pt idx="2">
                  <c:v>3351</c:v>
                </c:pt>
                <c:pt idx="3">
                  <c:v>3677</c:v>
                </c:pt>
                <c:pt idx="4">
                  <c:v>4200</c:v>
                </c:pt>
                <c:pt idx="5">
                  <c:v>3893</c:v>
                </c:pt>
                <c:pt idx="6">
                  <c:v>4534</c:v>
                </c:pt>
                <c:pt idx="7">
                  <c:v>4751</c:v>
                </c:pt>
                <c:pt idx="8">
                  <c:v>4683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5-4056-BEC7-37146EDCC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16368"/>
        <c:axId val="324917328"/>
      </c:lineChart>
      <c:catAx>
        <c:axId val="87576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875782544"/>
        <c:crosses val="autoZero"/>
        <c:auto val="1"/>
        <c:lblAlgn val="ctr"/>
        <c:lblOffset val="100"/>
        <c:noMultiLvlLbl val="0"/>
      </c:catAx>
      <c:valAx>
        <c:axId val="875782544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GB"/>
                  <a:t>Number of benchmarks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875765264"/>
        <c:crosses val="autoZero"/>
        <c:crossBetween val="between"/>
      </c:valAx>
      <c:valAx>
        <c:axId val="3249173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4916368"/>
        <c:crosses val="max"/>
        <c:crossBetween val="between"/>
      </c:valAx>
      <c:catAx>
        <c:axId val="32491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917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467472</xdr:colOff>
      <xdr:row>17</xdr:row>
      <xdr:rowOff>30442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3E9B69B6-BBAD-45B7-A524-2DA1E826D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503464</xdr:colOff>
      <xdr:row>32</xdr:row>
      <xdr:rowOff>81642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B2E4F95-89D8-C865-F6B5-EA143262F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308428</xdr:colOff>
      <xdr:row>41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21B537-9154-4581-96E3-61E3CDBE3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60380</xdr:rowOff>
    </xdr:from>
    <xdr:to>
      <xdr:col>24</xdr:col>
      <xdr:colOff>508000</xdr:colOff>
      <xdr:row>96</xdr:row>
      <xdr:rowOff>126999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FFB1D0-BDC0-5AE9-8CBA-BB5AB3CEC7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11256</xdr:rowOff>
    </xdr:from>
    <xdr:to>
      <xdr:col>16</xdr:col>
      <xdr:colOff>363682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777629-EDE3-C367-70EA-F809DD1930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10</xdr:col>
      <xdr:colOff>593910</xdr:colOff>
      <xdr:row>32</xdr:row>
      <xdr:rowOff>145676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C0A5E1-5E1F-8D53-5F25-9365C42AE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562769</xdr:colOff>
      <xdr:row>0</xdr:row>
      <xdr:rowOff>3176</xdr:rowOff>
    </xdr:from>
    <xdr:to>
      <xdr:col>14</xdr:col>
      <xdr:colOff>434181</xdr:colOff>
      <xdr:row>38</xdr:row>
      <xdr:rowOff>88345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4D6A19-58BC-6A52-7F4F-3FE5B75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9988" y="3176"/>
          <a:ext cx="7765256" cy="6871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EC BRANDING COLOURS">
      <a:dk1>
        <a:sysClr val="windowText" lastClr="000000"/>
      </a:dk1>
      <a:lt1>
        <a:sysClr val="window" lastClr="FFFFFF"/>
      </a:lt1>
      <a:dk2>
        <a:srgbClr val="0E2841"/>
      </a:dk2>
      <a:lt2>
        <a:srgbClr val="00A8A8"/>
      </a:lt2>
      <a:accent1>
        <a:srgbClr val="CCEEEE"/>
      </a:accent1>
      <a:accent2>
        <a:srgbClr val="575756"/>
      </a:accent2>
      <a:accent3>
        <a:srgbClr val="E8B463"/>
      </a:accent3>
      <a:accent4>
        <a:srgbClr val="ED6E4F"/>
      </a:accent4>
      <a:accent5>
        <a:srgbClr val="EC5F65"/>
      </a:accent5>
      <a:accent6>
        <a:srgbClr val="E0DEDA"/>
      </a:accent6>
      <a:hlink>
        <a:srgbClr val="006992"/>
      </a:hlink>
      <a:folHlink>
        <a:srgbClr val="525E93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E75F-1B5A-448E-812E-25C7B69D3B12}">
  <sheetPr>
    <pageSetUpPr fitToPage="1"/>
  </sheetPr>
  <dimension ref="A1:P53"/>
  <sheetViews>
    <sheetView tabSelected="1" zoomScale="80" zoomScaleNormal="80" workbookViewId="0">
      <selection activeCell="A23" sqref="A23"/>
    </sheetView>
  </sheetViews>
  <sheetFormatPr defaultColWidth="8.7265625" defaultRowHeight="14.5" x14ac:dyDescent="0.35"/>
  <cols>
    <col min="1" max="1" width="38.453125" style="21" customWidth="1"/>
    <col min="2" max="2" width="12.26953125" style="21" customWidth="1"/>
    <col min="3" max="3" width="12.453125" style="21" customWidth="1"/>
    <col min="4" max="4" width="12.26953125" style="21" customWidth="1"/>
    <col min="5" max="5" width="12.1796875" style="21" customWidth="1"/>
    <col min="6" max="6" width="13.1796875" style="21" customWidth="1"/>
    <col min="7" max="7" width="13.54296875" style="21" customWidth="1"/>
    <col min="8" max="8" width="8.7265625" style="21"/>
    <col min="9" max="9" width="9.453125" style="21" customWidth="1"/>
    <col min="10" max="11" width="8.7265625" style="21"/>
    <col min="12" max="12" width="28.1796875" style="21" customWidth="1"/>
    <col min="13" max="13" width="21" style="21" customWidth="1"/>
    <col min="14" max="14" width="17.54296875" style="21" customWidth="1"/>
    <col min="15" max="15" width="12.26953125" style="21" customWidth="1"/>
    <col min="16" max="16384" width="8.7265625" style="21"/>
  </cols>
  <sheetData>
    <row r="1" spans="1:16" ht="18" customHeight="1" x14ac:dyDescent="0.35">
      <c r="A1" s="71" t="s">
        <v>89</v>
      </c>
      <c r="B1" s="72"/>
      <c r="C1" s="72"/>
      <c r="D1" s="72"/>
      <c r="E1" s="72"/>
      <c r="F1" s="72"/>
      <c r="G1" s="72"/>
      <c r="H1" s="72"/>
      <c r="I1" s="72"/>
    </row>
    <row r="2" spans="1:16" x14ac:dyDescent="0.35">
      <c r="A2" s="72"/>
      <c r="B2" s="72"/>
      <c r="C2" s="72"/>
      <c r="D2" s="72"/>
      <c r="E2" s="72"/>
      <c r="F2" s="72"/>
      <c r="G2" s="72"/>
      <c r="H2" s="72"/>
      <c r="I2" s="72"/>
      <c r="K2" s="21" t="s">
        <v>0</v>
      </c>
    </row>
    <row r="3" spans="1:16" ht="49" customHeight="1" x14ac:dyDescent="0.35">
      <c r="A3" s="73"/>
      <c r="B3" s="73"/>
      <c r="C3" s="73"/>
      <c r="D3" s="73"/>
      <c r="E3" s="73"/>
      <c r="F3" s="73"/>
      <c r="G3" s="73"/>
      <c r="H3" s="73"/>
      <c r="I3" s="73"/>
      <c r="L3" s="21" t="s">
        <v>0</v>
      </c>
    </row>
    <row r="4" spans="1:16" ht="37.5" customHeight="1" x14ac:dyDescent="0.35">
      <c r="A4" s="74" t="s">
        <v>1</v>
      </c>
      <c r="B4" s="76" t="s">
        <v>2</v>
      </c>
      <c r="C4" s="77"/>
      <c r="D4" s="76" t="s">
        <v>3</v>
      </c>
      <c r="E4" s="77"/>
      <c r="F4" s="76" t="s">
        <v>4</v>
      </c>
      <c r="G4" s="77"/>
      <c r="H4" s="76" t="s">
        <v>5</v>
      </c>
      <c r="I4" s="77"/>
      <c r="L4" s="69" t="s">
        <v>1</v>
      </c>
      <c r="M4" s="70" t="s">
        <v>2</v>
      </c>
      <c r="N4" s="70"/>
      <c r="O4" s="70"/>
    </row>
    <row r="5" spans="1:16" ht="68.5" customHeight="1" x14ac:dyDescent="0.35">
      <c r="A5" s="75"/>
      <c r="B5" s="5" t="s">
        <v>6</v>
      </c>
      <c r="C5" s="7" t="s">
        <v>7</v>
      </c>
      <c r="D5" s="5" t="s">
        <v>6</v>
      </c>
      <c r="E5" s="5" t="s">
        <v>7</v>
      </c>
      <c r="F5" s="5" t="s">
        <v>6</v>
      </c>
      <c r="G5" s="5" t="s">
        <v>7</v>
      </c>
      <c r="H5" s="5" t="s">
        <v>6</v>
      </c>
      <c r="I5" s="5" t="s">
        <v>7</v>
      </c>
      <c r="L5" s="69"/>
      <c r="M5" s="6" t="s">
        <v>8</v>
      </c>
      <c r="N5" s="6" t="s">
        <v>9</v>
      </c>
      <c r="O5" s="6" t="s">
        <v>10</v>
      </c>
    </row>
    <row r="6" spans="1:16" ht="38.15" customHeight="1" x14ac:dyDescent="0.35">
      <c r="A6" s="1" t="s">
        <v>11</v>
      </c>
      <c r="B6" s="18">
        <v>5.96</v>
      </c>
      <c r="C6" s="19">
        <v>4863</v>
      </c>
      <c r="D6" s="3">
        <v>5.83</v>
      </c>
      <c r="E6" s="4">
        <v>4751</v>
      </c>
      <c r="F6" s="3">
        <v>5.48</v>
      </c>
      <c r="G6" s="4">
        <v>4534</v>
      </c>
      <c r="H6" s="3">
        <v>4.8600000000000003</v>
      </c>
      <c r="I6" s="4">
        <v>4200</v>
      </c>
      <c r="L6" s="9" t="s">
        <v>12</v>
      </c>
      <c r="M6" s="10">
        <v>3330</v>
      </c>
      <c r="N6" s="10">
        <v>3425</v>
      </c>
      <c r="O6" s="11">
        <f>M6/N6</f>
        <v>0.9722627737226277</v>
      </c>
    </row>
    <row r="7" spans="1:16" x14ac:dyDescent="0.35">
      <c r="A7" s="1" t="s">
        <v>13</v>
      </c>
      <c r="B7" s="18">
        <v>5.98</v>
      </c>
      <c r="C7" s="19">
        <v>4812</v>
      </c>
      <c r="D7" s="3">
        <v>5.87</v>
      </c>
      <c r="E7" s="4">
        <v>4656</v>
      </c>
      <c r="F7" s="3">
        <v>5.52</v>
      </c>
      <c r="G7" s="4">
        <v>4452</v>
      </c>
      <c r="H7" s="3">
        <v>5.13</v>
      </c>
      <c r="I7" s="4">
        <v>3140</v>
      </c>
      <c r="L7" s="12" t="s">
        <v>14</v>
      </c>
      <c r="M7" s="13">
        <v>284</v>
      </c>
      <c r="N7" s="13">
        <v>330</v>
      </c>
      <c r="O7" s="11">
        <f t="shared" ref="O7:O9" si="0">M7/N7</f>
        <v>0.8606060606060606</v>
      </c>
    </row>
    <row r="8" spans="1:16" x14ac:dyDescent="0.35">
      <c r="A8" s="1" t="s">
        <v>15</v>
      </c>
      <c r="B8" s="18">
        <v>6.2</v>
      </c>
      <c r="C8" s="20">
        <v>656</v>
      </c>
      <c r="D8" s="3">
        <v>6.26</v>
      </c>
      <c r="E8" s="3">
        <v>676</v>
      </c>
      <c r="F8" s="3">
        <v>5.99</v>
      </c>
      <c r="G8" s="3">
        <v>673</v>
      </c>
      <c r="H8" s="3">
        <v>5.57</v>
      </c>
      <c r="I8" s="3">
        <v>678</v>
      </c>
      <c r="L8" s="12" t="s">
        <v>16</v>
      </c>
      <c r="M8" s="13">
        <v>270</v>
      </c>
      <c r="N8" s="13">
        <v>295</v>
      </c>
      <c r="O8" s="11">
        <f t="shared" si="0"/>
        <v>0.9152542372881356</v>
      </c>
    </row>
    <row r="9" spans="1:16" x14ac:dyDescent="0.35">
      <c r="A9" s="1" t="s">
        <v>17</v>
      </c>
      <c r="B9" s="18">
        <v>6.17</v>
      </c>
      <c r="C9" s="20">
        <v>592</v>
      </c>
      <c r="D9" s="3">
        <v>6.27</v>
      </c>
      <c r="E9" s="3">
        <v>605</v>
      </c>
      <c r="F9" s="3">
        <v>5.99</v>
      </c>
      <c r="G9" s="3">
        <v>607</v>
      </c>
      <c r="H9" s="3">
        <v>5.39</v>
      </c>
      <c r="I9" s="3">
        <v>606</v>
      </c>
      <c r="L9" s="12" t="s">
        <v>18</v>
      </c>
      <c r="M9" s="13">
        <v>979</v>
      </c>
      <c r="N9" s="13">
        <v>1129</v>
      </c>
      <c r="O9" s="11">
        <f t="shared" si="0"/>
        <v>0.8671390611160319</v>
      </c>
      <c r="P9" s="34"/>
    </row>
    <row r="10" spans="1:16" x14ac:dyDescent="0.35">
      <c r="A10" s="1" t="s">
        <v>19</v>
      </c>
      <c r="B10" s="18">
        <v>6.28</v>
      </c>
      <c r="C10" s="20">
        <v>941</v>
      </c>
      <c r="D10" s="3">
        <v>6.2</v>
      </c>
      <c r="E10" s="3">
        <v>933</v>
      </c>
      <c r="F10" s="3">
        <v>5.94</v>
      </c>
      <c r="G10" s="3">
        <v>940</v>
      </c>
      <c r="H10" s="3">
        <v>5.21</v>
      </c>
      <c r="I10" s="3">
        <v>931</v>
      </c>
      <c r="L10" s="14" t="s">
        <v>20</v>
      </c>
      <c r="M10" s="15">
        <f>SUM(M6:M9)</f>
        <v>4863</v>
      </c>
      <c r="N10" s="15">
        <f>SUM(N6:N9)</f>
        <v>5179</v>
      </c>
      <c r="O10" s="16">
        <f>M10/N10</f>
        <v>0.93898435991504148</v>
      </c>
    </row>
    <row r="11" spans="1:16" ht="38.25" customHeight="1" x14ac:dyDescent="0.35">
      <c r="A11" s="1" t="s">
        <v>21</v>
      </c>
      <c r="B11" s="18">
        <v>6.09</v>
      </c>
      <c r="C11" s="20">
        <v>971</v>
      </c>
      <c r="D11" s="3">
        <v>5.88</v>
      </c>
      <c r="E11" s="3">
        <v>976</v>
      </c>
      <c r="F11" s="3">
        <v>5.47</v>
      </c>
      <c r="G11" s="3">
        <v>958</v>
      </c>
      <c r="H11" s="3">
        <v>4.57</v>
      </c>
      <c r="I11" s="3">
        <v>925</v>
      </c>
      <c r="L11" s="9" t="s">
        <v>22</v>
      </c>
      <c r="M11" s="10">
        <v>4812</v>
      </c>
      <c r="N11" s="10">
        <v>5165</v>
      </c>
      <c r="O11" s="11">
        <f>M11/N10</f>
        <v>0.92913689901525387</v>
      </c>
    </row>
    <row r="12" spans="1:16" x14ac:dyDescent="0.35">
      <c r="A12" s="1" t="s">
        <v>23</v>
      </c>
      <c r="B12" s="18">
        <v>5.5792417650714778</v>
      </c>
      <c r="C12" s="19">
        <v>1652</v>
      </c>
      <c r="D12" s="3">
        <v>5.32</v>
      </c>
      <c r="E12" s="4">
        <v>1466</v>
      </c>
      <c r="F12" s="3">
        <v>4.78</v>
      </c>
      <c r="G12" s="4">
        <v>1274</v>
      </c>
      <c r="H12" s="2" t="s">
        <v>24</v>
      </c>
      <c r="I12" s="2" t="s">
        <v>24</v>
      </c>
      <c r="L12" s="12" t="s">
        <v>25</v>
      </c>
      <c r="M12" s="10">
        <v>51</v>
      </c>
      <c r="N12" s="13">
        <v>5165</v>
      </c>
      <c r="O12" s="11">
        <f>M12/N10</f>
        <v>9.8474608997876044E-3</v>
      </c>
    </row>
    <row r="13" spans="1:16" x14ac:dyDescent="0.35">
      <c r="A13" s="1" t="s">
        <v>25</v>
      </c>
      <c r="B13" s="18">
        <v>4.37</v>
      </c>
      <c r="C13" s="20">
        <v>51</v>
      </c>
      <c r="D13" s="3">
        <v>3.76</v>
      </c>
      <c r="E13" s="4">
        <v>95</v>
      </c>
      <c r="F13" s="3">
        <v>3.21</v>
      </c>
      <c r="G13" s="4">
        <v>82</v>
      </c>
      <c r="H13" s="3">
        <v>4.03</v>
      </c>
      <c r="I13" s="4">
        <v>1060</v>
      </c>
      <c r="L13"/>
      <c r="M13"/>
      <c r="N13"/>
      <c r="O13"/>
    </row>
    <row r="14" spans="1:16" ht="29" x14ac:dyDescent="0.35">
      <c r="A14" s="1" t="s">
        <v>26</v>
      </c>
      <c r="B14" s="18">
        <v>5.98</v>
      </c>
      <c r="C14" s="19">
        <v>4818</v>
      </c>
      <c r="D14" s="3">
        <v>5.87</v>
      </c>
      <c r="E14" s="4">
        <v>4666</v>
      </c>
      <c r="F14" s="3">
        <v>5.52</v>
      </c>
      <c r="G14" s="4">
        <v>4441</v>
      </c>
      <c r="H14" s="3">
        <v>4.91</v>
      </c>
      <c r="I14" s="4">
        <v>4078</v>
      </c>
      <c r="L14" s="74" t="s">
        <v>1</v>
      </c>
      <c r="M14" s="68" t="s">
        <v>2</v>
      </c>
      <c r="N14" s="68"/>
      <c r="O14" s="68"/>
      <c r="P14" s="68"/>
    </row>
    <row r="15" spans="1:16" ht="58" x14ac:dyDescent="0.35">
      <c r="A15" s="1" t="s">
        <v>27</v>
      </c>
      <c r="B15" s="18">
        <v>4.13</v>
      </c>
      <c r="C15" s="20">
        <v>45</v>
      </c>
      <c r="D15" s="3">
        <v>3.81</v>
      </c>
      <c r="E15" s="3">
        <v>85</v>
      </c>
      <c r="F15" s="3">
        <v>3.39</v>
      </c>
      <c r="G15" s="3">
        <v>93</v>
      </c>
      <c r="H15" s="3">
        <v>2.9</v>
      </c>
      <c r="I15" s="3">
        <v>122</v>
      </c>
      <c r="L15" s="75"/>
      <c r="M15" s="5" t="s">
        <v>6</v>
      </c>
      <c r="N15" s="7" t="s">
        <v>7</v>
      </c>
      <c r="O15" s="7" t="s">
        <v>9</v>
      </c>
      <c r="P15" s="7" t="s">
        <v>10</v>
      </c>
    </row>
    <row r="16" spans="1:16" ht="72.650000000000006" customHeight="1" x14ac:dyDescent="0.35">
      <c r="A16" s="1" t="s">
        <v>28</v>
      </c>
      <c r="B16" s="18">
        <v>6.07</v>
      </c>
      <c r="C16" s="19">
        <v>2626</v>
      </c>
      <c r="D16" s="3">
        <v>6</v>
      </c>
      <c r="E16" s="4">
        <v>2504</v>
      </c>
      <c r="F16" s="3">
        <v>5.7</v>
      </c>
      <c r="G16" s="4">
        <v>2122</v>
      </c>
      <c r="H16" s="3">
        <v>5.09</v>
      </c>
      <c r="I16" s="4">
        <v>1833</v>
      </c>
      <c r="L16" s="1" t="s">
        <v>12</v>
      </c>
      <c r="M16" s="8">
        <v>6</v>
      </c>
      <c r="N16" s="4">
        <v>3330</v>
      </c>
      <c r="O16" s="4">
        <v>3425</v>
      </c>
      <c r="P16" s="17">
        <f>N16/O16</f>
        <v>0.9722627737226277</v>
      </c>
    </row>
    <row r="17" spans="1:16" x14ac:dyDescent="0.35">
      <c r="A17" s="22" t="s">
        <v>12</v>
      </c>
      <c r="B17" s="18">
        <v>6.01</v>
      </c>
      <c r="C17" s="19">
        <v>3330</v>
      </c>
      <c r="D17" s="3">
        <v>5.87</v>
      </c>
      <c r="E17" s="4">
        <v>3306</v>
      </c>
      <c r="F17" s="3">
        <v>5.52</v>
      </c>
      <c r="G17" s="4">
        <v>3226</v>
      </c>
      <c r="H17" s="3">
        <v>4.88</v>
      </c>
      <c r="I17" s="4">
        <v>3047</v>
      </c>
      <c r="J17" s="33"/>
      <c r="L17" s="1" t="s">
        <v>14</v>
      </c>
      <c r="M17" s="8">
        <v>5.39</v>
      </c>
      <c r="N17" s="3">
        <v>284</v>
      </c>
      <c r="O17" s="4">
        <v>330</v>
      </c>
      <c r="P17" s="17">
        <f t="shared" ref="P17:P19" si="1">N17/O17</f>
        <v>0.8606060606060606</v>
      </c>
    </row>
    <row r="18" spans="1:16" x14ac:dyDescent="0.35">
      <c r="A18" s="22" t="s">
        <v>14</v>
      </c>
      <c r="B18" s="18">
        <v>5.33</v>
      </c>
      <c r="C18" s="20">
        <v>284</v>
      </c>
      <c r="D18" s="3">
        <v>5.21</v>
      </c>
      <c r="E18" s="3">
        <v>277</v>
      </c>
      <c r="F18" s="3">
        <v>4.79</v>
      </c>
      <c r="G18" s="3">
        <v>256</v>
      </c>
      <c r="H18" s="3">
        <v>4.47</v>
      </c>
      <c r="I18" s="3">
        <v>226</v>
      </c>
      <c r="J18" s="33"/>
      <c r="L18" s="1" t="s">
        <v>16</v>
      </c>
      <c r="M18" s="8">
        <v>6</v>
      </c>
      <c r="N18" s="3">
        <v>270</v>
      </c>
      <c r="O18" s="4">
        <v>295</v>
      </c>
      <c r="P18" s="17">
        <f t="shared" si="1"/>
        <v>0.9152542372881356</v>
      </c>
    </row>
    <row r="19" spans="1:16" x14ac:dyDescent="0.35">
      <c r="A19" s="22" t="s">
        <v>16</v>
      </c>
      <c r="B19" s="18">
        <v>6</v>
      </c>
      <c r="C19" s="20">
        <v>270</v>
      </c>
      <c r="D19" s="3">
        <v>5.9</v>
      </c>
      <c r="E19" s="3">
        <v>267</v>
      </c>
      <c r="F19" s="3">
        <v>5.48</v>
      </c>
      <c r="G19" s="3">
        <v>260</v>
      </c>
      <c r="H19" s="3">
        <v>4.8899999999999997</v>
      </c>
      <c r="I19" s="3">
        <v>245</v>
      </c>
      <c r="J19" s="33"/>
      <c r="L19" s="1" t="s">
        <v>29</v>
      </c>
      <c r="M19" s="8">
        <v>5.95</v>
      </c>
      <c r="N19" s="3">
        <v>979</v>
      </c>
      <c r="O19" s="4">
        <v>1129</v>
      </c>
      <c r="P19" s="17">
        <f t="shared" si="1"/>
        <v>0.8671390611160319</v>
      </c>
    </row>
    <row r="20" spans="1:16" ht="43.5" x14ac:dyDescent="0.35">
      <c r="A20" s="22" t="s">
        <v>30</v>
      </c>
      <c r="B20" s="18">
        <v>4.57</v>
      </c>
      <c r="C20" s="20">
        <v>75</v>
      </c>
      <c r="D20" s="8">
        <v>3.88</v>
      </c>
      <c r="E20" s="3">
        <v>58</v>
      </c>
      <c r="F20" s="2" t="s">
        <v>24</v>
      </c>
      <c r="G20" s="2" t="s">
        <v>24</v>
      </c>
      <c r="H20" s="2" t="s">
        <v>24</v>
      </c>
      <c r="I20" s="2" t="s">
        <v>24</v>
      </c>
      <c r="J20" s="33"/>
      <c r="L20" s="23" t="s">
        <v>31</v>
      </c>
      <c r="M20" s="18">
        <v>5.96</v>
      </c>
      <c r="N20" s="19">
        <v>4863</v>
      </c>
      <c r="O20" s="19">
        <v>5179</v>
      </c>
      <c r="P20" s="24">
        <f>N20/O20</f>
        <v>0.93898435991504148</v>
      </c>
    </row>
    <row r="21" spans="1:16" x14ac:dyDescent="0.35">
      <c r="A21" s="22" t="s">
        <v>18</v>
      </c>
      <c r="B21" s="18">
        <v>6.07</v>
      </c>
      <c r="C21" s="20">
        <v>904</v>
      </c>
      <c r="D21" s="8">
        <v>5.98</v>
      </c>
      <c r="E21" s="3">
        <v>843</v>
      </c>
      <c r="F21" s="3">
        <v>5.56</v>
      </c>
      <c r="G21" s="3">
        <v>792</v>
      </c>
      <c r="H21" s="3">
        <v>4.87</v>
      </c>
      <c r="I21" s="3">
        <v>682</v>
      </c>
      <c r="J21" s="33"/>
    </row>
    <row r="22" spans="1:16" x14ac:dyDescent="0.35">
      <c r="A22" s="22" t="s">
        <v>32</v>
      </c>
      <c r="B22" s="18">
        <v>5.95</v>
      </c>
      <c r="C22" s="20">
        <v>979</v>
      </c>
      <c r="D22" s="3">
        <v>5.85</v>
      </c>
      <c r="E22" s="3">
        <v>901</v>
      </c>
      <c r="F22" s="3">
        <v>5.56</v>
      </c>
      <c r="G22" s="3">
        <v>792</v>
      </c>
      <c r="H22" s="3">
        <v>4.87</v>
      </c>
      <c r="I22" s="3">
        <v>682</v>
      </c>
      <c r="J22" s="33"/>
    </row>
    <row r="23" spans="1:16" ht="14.15" customHeight="1" x14ac:dyDescent="0.35">
      <c r="A23" s="22" t="s">
        <v>90</v>
      </c>
      <c r="B23" s="66">
        <v>2</v>
      </c>
      <c r="C23" s="67">
        <v>69</v>
      </c>
      <c r="D23" s="65">
        <v>2.15</v>
      </c>
      <c r="E23" s="65">
        <v>49</v>
      </c>
      <c r="F23" s="2" t="s">
        <v>24</v>
      </c>
      <c r="G23" s="2" t="s">
        <v>24</v>
      </c>
      <c r="H23" s="2" t="s">
        <v>24</v>
      </c>
      <c r="I23" s="2" t="s">
        <v>24</v>
      </c>
      <c r="J23" s="33"/>
    </row>
    <row r="24" spans="1:16" ht="46" customHeight="1" x14ac:dyDescent="0.35"/>
    <row r="29" spans="1:16" ht="34" customHeight="1" x14ac:dyDescent="0.35"/>
    <row r="34" ht="45" customHeight="1" x14ac:dyDescent="0.35"/>
    <row r="38" ht="18" customHeight="1" x14ac:dyDescent="0.35"/>
    <row r="43" ht="30.65" customHeight="1" x14ac:dyDescent="0.35"/>
    <row r="48" ht="32.5" customHeight="1" x14ac:dyDescent="0.35"/>
    <row r="49" ht="15.65" customHeight="1" x14ac:dyDescent="0.35"/>
    <row r="53" ht="30" customHeight="1" x14ac:dyDescent="0.35"/>
  </sheetData>
  <sheetProtection algorithmName="SHA-512" hashValue="igLHGaKdnj8p5zakj47oIrOoNbzbgRFaLmI4TkW+7F1WZ9pu+zdoCSjya6V8ftlNY1ledVuqZ36wFfLPjYF+Zw==" saltValue="/KoUu9rO2i1GMphyP/hm7g==" spinCount="100000" sheet="1" objects="1" scenarios="1"/>
  <mergeCells count="10">
    <mergeCell ref="M14:P14"/>
    <mergeCell ref="L4:L5"/>
    <mergeCell ref="M4:O4"/>
    <mergeCell ref="A1:I3"/>
    <mergeCell ref="L14:L15"/>
    <mergeCell ref="D4:E4"/>
    <mergeCell ref="F4:G4"/>
    <mergeCell ref="H4:I4"/>
    <mergeCell ref="A4:A5"/>
    <mergeCell ref="B4:C4"/>
  </mergeCells>
  <pageMargins left="0.7" right="0.7" top="0.75" bottom="0.75" header="0.3" footer="0.3"/>
  <pageSetup paperSize="9" scale="2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FCC3-6ED5-490A-9B55-6D08532AB870}">
  <dimension ref="A2:J75"/>
  <sheetViews>
    <sheetView zoomScale="85" zoomScaleNormal="85" workbookViewId="0">
      <selection activeCell="M1" sqref="M1"/>
    </sheetView>
  </sheetViews>
  <sheetFormatPr defaultColWidth="8.7265625" defaultRowHeight="14.5" x14ac:dyDescent="0.35"/>
  <cols>
    <col min="1" max="3" width="8.7265625" style="21"/>
    <col min="4" max="4" width="18.54296875" style="21" customWidth="1"/>
    <col min="5" max="5" width="14.54296875" style="21" bestFit="1" customWidth="1"/>
    <col min="6" max="6" width="8.7265625" style="21"/>
    <col min="7" max="7" width="12.1796875" style="21" bestFit="1" customWidth="1"/>
    <col min="8" max="18" width="8.7265625" style="21"/>
    <col min="19" max="19" width="50.1796875" style="21" bestFit="1" customWidth="1"/>
    <col min="20" max="20" width="8.453125" style="21" bestFit="1" customWidth="1"/>
    <col min="21" max="16384" width="8.7265625" style="21"/>
  </cols>
  <sheetData>
    <row r="2" spans="1:10" ht="18" customHeight="1" x14ac:dyDescent="0.35">
      <c r="D2" s="25" t="s">
        <v>33</v>
      </c>
      <c r="E2" s="25" t="s">
        <v>34</v>
      </c>
      <c r="F2" s="25" t="s">
        <v>35</v>
      </c>
      <c r="G2" s="25" t="s">
        <v>36</v>
      </c>
      <c r="J2" s="26"/>
    </row>
    <row r="3" spans="1:10" x14ac:dyDescent="0.35">
      <c r="D3" s="27" t="s">
        <v>37</v>
      </c>
      <c r="E3" s="28">
        <v>0.77</v>
      </c>
      <c r="F3" s="28">
        <v>0.19</v>
      </c>
      <c r="G3" s="28">
        <v>0.04</v>
      </c>
      <c r="H3" s="29">
        <f>SUM(E3:G3)</f>
        <v>1</v>
      </c>
      <c r="J3" s="26"/>
    </row>
    <row r="4" spans="1:10" ht="31" customHeight="1" x14ac:dyDescent="0.35">
      <c r="D4" s="27" t="s">
        <v>38</v>
      </c>
      <c r="E4" s="28">
        <v>0.6</v>
      </c>
      <c r="F4" s="28">
        <v>0.4</v>
      </c>
      <c r="G4" s="28">
        <v>0</v>
      </c>
      <c r="H4" s="29">
        <f t="shared" ref="H4:H10" si="0">SUM(E4:G4)</f>
        <v>1</v>
      </c>
      <c r="J4" s="26"/>
    </row>
    <row r="5" spans="1:10" ht="46.5" customHeight="1" x14ac:dyDescent="0.35">
      <c r="D5" s="27" t="s">
        <v>39</v>
      </c>
      <c r="E5" s="28">
        <v>0.74</v>
      </c>
      <c r="F5" s="28">
        <v>0.25</v>
      </c>
      <c r="G5" s="28">
        <v>0.01</v>
      </c>
      <c r="H5" s="29">
        <f t="shared" si="0"/>
        <v>1</v>
      </c>
      <c r="J5" s="26"/>
    </row>
    <row r="6" spans="1:10" ht="62.15" customHeight="1" x14ac:dyDescent="0.35">
      <c r="D6" s="27" t="s">
        <v>40</v>
      </c>
      <c r="E6" s="28">
        <v>0.87</v>
      </c>
      <c r="F6" s="28">
        <v>0.12</v>
      </c>
      <c r="G6" s="28">
        <v>0.01</v>
      </c>
      <c r="H6" s="29">
        <f t="shared" si="0"/>
        <v>1</v>
      </c>
      <c r="J6" s="26"/>
    </row>
    <row r="7" spans="1:10" x14ac:dyDescent="0.35">
      <c r="D7" s="27" t="s">
        <v>41</v>
      </c>
      <c r="E7" s="28">
        <v>0.82</v>
      </c>
      <c r="F7" s="28">
        <v>0.18</v>
      </c>
      <c r="G7" s="28">
        <v>0.01</v>
      </c>
      <c r="H7" s="29">
        <f t="shared" si="0"/>
        <v>1.01</v>
      </c>
      <c r="J7" s="26"/>
    </row>
    <row r="8" spans="1:10" ht="18" customHeight="1" x14ac:dyDescent="0.35">
      <c r="D8" s="27" t="s">
        <v>42</v>
      </c>
      <c r="E8" s="28">
        <v>0.62</v>
      </c>
      <c r="F8" s="28">
        <v>0.38</v>
      </c>
      <c r="G8" s="28">
        <v>0</v>
      </c>
      <c r="H8" s="29">
        <f t="shared" si="0"/>
        <v>1</v>
      </c>
    </row>
    <row r="9" spans="1:10" ht="46.5" customHeight="1" x14ac:dyDescent="0.35">
      <c r="D9" s="27" t="s">
        <v>43</v>
      </c>
      <c r="E9" s="28">
        <v>0.85</v>
      </c>
      <c r="F9" s="28">
        <v>0.15</v>
      </c>
      <c r="G9" s="28">
        <v>0</v>
      </c>
      <c r="H9" s="29">
        <f t="shared" si="0"/>
        <v>1</v>
      </c>
    </row>
    <row r="10" spans="1:10" x14ac:dyDescent="0.35">
      <c r="D10" s="27" t="s">
        <v>44</v>
      </c>
      <c r="E10" s="28">
        <v>0.69</v>
      </c>
      <c r="F10" s="28">
        <v>0.31</v>
      </c>
      <c r="G10" s="28">
        <v>0</v>
      </c>
      <c r="H10" s="29">
        <f t="shared" si="0"/>
        <v>1</v>
      </c>
    </row>
    <row r="14" spans="1:10" ht="18" customHeight="1" x14ac:dyDescent="0.35">
      <c r="A14" s="30"/>
      <c r="B14" s="26"/>
    </row>
    <row r="15" spans="1:10" ht="31" x14ac:dyDescent="0.35">
      <c r="A15" s="31" t="s">
        <v>45</v>
      </c>
      <c r="B15" s="26"/>
      <c r="J15" s="26"/>
    </row>
    <row r="16" spans="1:10" ht="15.5" x14ac:dyDescent="0.35">
      <c r="A16" s="32">
        <v>4863</v>
      </c>
      <c r="B16" s="26"/>
      <c r="J16" s="26"/>
    </row>
    <row r="17" spans="1:10" x14ac:dyDescent="0.35">
      <c r="A17" s="26"/>
      <c r="B17" s="26"/>
      <c r="J17" s="26"/>
    </row>
    <row r="18" spans="1:10" ht="18" customHeight="1" x14ac:dyDescent="0.35">
      <c r="A18" s="26"/>
      <c r="B18" s="26"/>
      <c r="J18" s="26"/>
    </row>
    <row r="19" spans="1:10" x14ac:dyDescent="0.35">
      <c r="A19" s="26"/>
      <c r="B19" s="26"/>
      <c r="J19" s="26"/>
    </row>
    <row r="20" spans="1:10" x14ac:dyDescent="0.35">
      <c r="A20" s="26"/>
      <c r="B20" s="26"/>
    </row>
    <row r="21" spans="1:10" x14ac:dyDescent="0.35">
      <c r="A21" s="26"/>
      <c r="B21" s="26"/>
      <c r="J21" s="26"/>
    </row>
    <row r="22" spans="1:10" x14ac:dyDescent="0.35">
      <c r="A22" s="26"/>
      <c r="B22" s="26"/>
      <c r="J22" s="26"/>
    </row>
    <row r="23" spans="1:10" x14ac:dyDescent="0.35">
      <c r="A23" s="26"/>
      <c r="B23" s="26"/>
      <c r="E23" s="21" t="s">
        <v>0</v>
      </c>
      <c r="J23" s="26"/>
    </row>
    <row r="24" spans="1:10" x14ac:dyDescent="0.35">
      <c r="A24" s="26"/>
      <c r="B24" s="26"/>
      <c r="J24" s="26"/>
    </row>
    <row r="25" spans="1:10" ht="18" customHeight="1" x14ac:dyDescent="0.35">
      <c r="A25" s="26"/>
      <c r="B25" s="26"/>
      <c r="J25" s="26"/>
    </row>
    <row r="26" spans="1:10" x14ac:dyDescent="0.35">
      <c r="A26" s="26"/>
      <c r="B26" s="26"/>
      <c r="J26" s="26"/>
    </row>
    <row r="27" spans="1:10" x14ac:dyDescent="0.35">
      <c r="A27" s="26"/>
      <c r="B27" s="26"/>
    </row>
    <row r="28" spans="1:10" x14ac:dyDescent="0.35">
      <c r="A28" s="26"/>
      <c r="B28" s="26"/>
      <c r="J28" s="26"/>
    </row>
    <row r="29" spans="1:10" x14ac:dyDescent="0.35">
      <c r="A29" s="26"/>
      <c r="B29" s="26"/>
      <c r="J29" s="26"/>
    </row>
    <row r="30" spans="1:10" x14ac:dyDescent="0.35">
      <c r="A30" s="26"/>
      <c r="B30" s="26"/>
      <c r="J30" s="26"/>
    </row>
    <row r="31" spans="1:10" x14ac:dyDescent="0.35">
      <c r="A31" s="26"/>
      <c r="B31" s="26"/>
      <c r="J31" s="26"/>
    </row>
    <row r="32" spans="1:10" ht="18" customHeight="1" x14ac:dyDescent="0.35">
      <c r="A32" s="26"/>
      <c r="B32" s="26"/>
      <c r="J32" s="26"/>
    </row>
    <row r="33" spans="1:10" x14ac:dyDescent="0.35">
      <c r="A33" s="26"/>
      <c r="B33" s="26"/>
      <c r="J33" s="26"/>
    </row>
    <row r="34" spans="1:10" x14ac:dyDescent="0.35">
      <c r="A34" s="26"/>
      <c r="B34" s="26"/>
    </row>
    <row r="35" spans="1:10" x14ac:dyDescent="0.35">
      <c r="A35" s="26"/>
      <c r="B35" s="26"/>
      <c r="J35" s="26"/>
    </row>
    <row r="36" spans="1:10" x14ac:dyDescent="0.35">
      <c r="A36" s="26"/>
      <c r="B36" s="26"/>
      <c r="J36" s="26"/>
    </row>
    <row r="37" spans="1:10" x14ac:dyDescent="0.35">
      <c r="A37" s="26"/>
      <c r="B37" s="26"/>
      <c r="J37" s="26"/>
    </row>
    <row r="38" spans="1:10" x14ac:dyDescent="0.35">
      <c r="A38" s="26"/>
      <c r="B38" s="26"/>
      <c r="J38" s="26"/>
    </row>
    <row r="39" spans="1:10" ht="18" customHeight="1" x14ac:dyDescent="0.35">
      <c r="A39" s="26"/>
      <c r="B39" s="26"/>
      <c r="J39" s="26"/>
    </row>
    <row r="40" spans="1:10" x14ac:dyDescent="0.35">
      <c r="A40" s="26"/>
      <c r="B40" s="26"/>
      <c r="J40" s="26"/>
    </row>
    <row r="41" spans="1:10" x14ac:dyDescent="0.35">
      <c r="A41" s="26"/>
      <c r="B41" s="26"/>
    </row>
    <row r="42" spans="1:10" x14ac:dyDescent="0.35">
      <c r="A42" s="26"/>
      <c r="B42" s="26"/>
      <c r="J42" s="26"/>
    </row>
    <row r="43" spans="1:10" x14ac:dyDescent="0.35">
      <c r="A43" s="26"/>
      <c r="B43" s="26"/>
      <c r="J43" s="26"/>
    </row>
    <row r="44" spans="1:10" x14ac:dyDescent="0.35">
      <c r="A44" s="26"/>
      <c r="B44" s="26"/>
      <c r="J44" s="26"/>
    </row>
    <row r="45" spans="1:10" x14ac:dyDescent="0.35">
      <c r="A45" s="26"/>
      <c r="B45" s="26"/>
      <c r="J45" s="26"/>
    </row>
    <row r="46" spans="1:10" ht="18" customHeight="1" x14ac:dyDescent="0.35">
      <c r="A46" s="26"/>
      <c r="B46" s="26"/>
      <c r="J46" s="26"/>
    </row>
    <row r="47" spans="1:10" x14ac:dyDescent="0.35">
      <c r="A47" s="26"/>
      <c r="B47" s="26"/>
      <c r="J47" s="26"/>
    </row>
    <row r="48" spans="1:10" x14ac:dyDescent="0.35">
      <c r="A48" s="26"/>
      <c r="B48" s="26"/>
    </row>
    <row r="49" spans="1:10" x14ac:dyDescent="0.35">
      <c r="A49" s="26"/>
      <c r="B49" s="26"/>
      <c r="J49" s="26"/>
    </row>
    <row r="50" spans="1:10" x14ac:dyDescent="0.35">
      <c r="A50" s="26"/>
      <c r="B50" s="26"/>
      <c r="J50" s="26"/>
    </row>
    <row r="51" spans="1:10" x14ac:dyDescent="0.35">
      <c r="A51" s="26"/>
      <c r="B51" s="26"/>
      <c r="J51" s="26"/>
    </row>
    <row r="52" spans="1:10" x14ac:dyDescent="0.35">
      <c r="A52" s="26"/>
      <c r="B52" s="26"/>
      <c r="J52" s="26"/>
    </row>
    <row r="53" spans="1:10" ht="18" customHeight="1" x14ac:dyDescent="0.35">
      <c r="A53" s="26"/>
      <c r="B53" s="26"/>
      <c r="J53" s="26"/>
    </row>
    <row r="54" spans="1:10" x14ac:dyDescent="0.35">
      <c r="A54" s="26"/>
      <c r="B54" s="26"/>
      <c r="J54" s="26"/>
    </row>
    <row r="55" spans="1:10" x14ac:dyDescent="0.35">
      <c r="A55" s="26"/>
      <c r="B55" s="26"/>
    </row>
    <row r="56" spans="1:10" x14ac:dyDescent="0.35">
      <c r="A56" s="26"/>
      <c r="B56" s="26"/>
    </row>
    <row r="57" spans="1:10" x14ac:dyDescent="0.35">
      <c r="A57" s="26"/>
      <c r="B57" s="26"/>
    </row>
    <row r="58" spans="1:10" x14ac:dyDescent="0.35">
      <c r="A58" s="26"/>
      <c r="B58" s="26"/>
    </row>
    <row r="59" spans="1:10" x14ac:dyDescent="0.35">
      <c r="A59" s="26"/>
      <c r="B59" s="26"/>
    </row>
    <row r="60" spans="1:10" ht="18" customHeight="1" x14ac:dyDescent="0.35">
      <c r="A60" s="26"/>
      <c r="B60" s="26"/>
    </row>
    <row r="61" spans="1:10" x14ac:dyDescent="0.35">
      <c r="A61" s="26"/>
      <c r="B61" s="26"/>
    </row>
    <row r="62" spans="1:10" x14ac:dyDescent="0.35">
      <c r="A62" s="26"/>
      <c r="B62" s="26"/>
    </row>
    <row r="63" spans="1:10" x14ac:dyDescent="0.35">
      <c r="A63" s="26"/>
      <c r="B63" s="26"/>
    </row>
    <row r="64" spans="1:10" x14ac:dyDescent="0.35">
      <c r="A64" s="26"/>
      <c r="B64" s="26"/>
    </row>
    <row r="65" spans="1:2" x14ac:dyDescent="0.35">
      <c r="A65" s="26"/>
      <c r="B65" s="26"/>
    </row>
    <row r="66" spans="1:2" x14ac:dyDescent="0.35">
      <c r="A66" s="26"/>
      <c r="B66" s="26"/>
    </row>
    <row r="67" spans="1:2" ht="18" customHeight="1" x14ac:dyDescent="0.35">
      <c r="A67" s="26"/>
      <c r="B67" s="26"/>
    </row>
    <row r="68" spans="1:2" x14ac:dyDescent="0.35">
      <c r="A68" s="26"/>
      <c r="B68" s="26"/>
    </row>
    <row r="69" spans="1:2" x14ac:dyDescent="0.35">
      <c r="A69" s="26"/>
      <c r="B69" s="26"/>
    </row>
    <row r="70" spans="1:2" x14ac:dyDescent="0.35">
      <c r="A70" s="26"/>
      <c r="B70" s="26"/>
    </row>
    <row r="71" spans="1:2" x14ac:dyDescent="0.35">
      <c r="A71" s="26"/>
      <c r="B71" s="26"/>
    </row>
    <row r="72" spans="1:2" x14ac:dyDescent="0.35">
      <c r="A72" s="26"/>
      <c r="B72" s="26"/>
    </row>
    <row r="73" spans="1:2" x14ac:dyDescent="0.35">
      <c r="A73" s="26"/>
      <c r="B73" s="26"/>
    </row>
    <row r="74" spans="1:2" x14ac:dyDescent="0.35">
      <c r="A74" s="26"/>
      <c r="B74" s="26"/>
    </row>
    <row r="75" spans="1:2" x14ac:dyDescent="0.35">
      <c r="A75" s="26"/>
      <c r="B75" s="26"/>
    </row>
  </sheetData>
  <sheetProtection algorithmName="SHA-512" hashValue="HDFdNtLm9GKjGFbvJzV6gP08+lgZdyvJFaLXoWeAXP53rw/k62HsH5fg6SrxdBNQ01jIfe/7obnSZIS7jyzcUA==" saltValue="F38u4nRSt71uhDbXkTbcFw==" spinCount="100000" sheet="1" objects="1" scenarios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481A-4141-45D7-A7AA-67CA81B2E789}">
  <sheetPr>
    <pageSetUpPr fitToPage="1"/>
  </sheetPr>
  <dimension ref="A1:K191"/>
  <sheetViews>
    <sheetView zoomScale="70" zoomScaleNormal="70" workbookViewId="0">
      <selection activeCell="I1" sqref="I1"/>
    </sheetView>
  </sheetViews>
  <sheetFormatPr defaultColWidth="8.7265625" defaultRowHeight="14.5" x14ac:dyDescent="0.35"/>
  <cols>
    <col min="1" max="1" width="47.26953125" style="21" bestFit="1" customWidth="1"/>
    <col min="2" max="2" width="23.7265625" style="21" bestFit="1" customWidth="1"/>
    <col min="3" max="3" width="16.81640625" style="21" bestFit="1" customWidth="1"/>
    <col min="4" max="4" width="18.453125" style="21" bestFit="1" customWidth="1"/>
    <col min="5" max="16384" width="8.7265625" style="21"/>
  </cols>
  <sheetData>
    <row r="1" spans="1:11" ht="18" customHeight="1" x14ac:dyDescent="0.35">
      <c r="A1" s="27" t="s">
        <v>33</v>
      </c>
      <c r="B1" s="27" t="s">
        <v>46</v>
      </c>
      <c r="C1" s="27" t="s">
        <v>47</v>
      </c>
      <c r="D1" s="27" t="s">
        <v>48</v>
      </c>
      <c r="E1" s="27" t="s">
        <v>49</v>
      </c>
      <c r="K1" s="21" t="s">
        <v>0</v>
      </c>
    </row>
    <row r="2" spans="1:11" x14ac:dyDescent="0.35">
      <c r="A2" s="27" t="s">
        <v>37</v>
      </c>
      <c r="B2" s="28">
        <v>0.77</v>
      </c>
      <c r="C2" s="35">
        <v>0.77900000000000003</v>
      </c>
      <c r="D2" s="35">
        <v>0.66700000000000004</v>
      </c>
      <c r="E2" s="35">
        <f>C2-D2</f>
        <v>0.11199999999999999</v>
      </c>
      <c r="F2" s="29"/>
    </row>
    <row r="3" spans="1:11" x14ac:dyDescent="0.35">
      <c r="A3" s="27" t="s">
        <v>38</v>
      </c>
      <c r="B3" s="28">
        <v>0.6</v>
      </c>
      <c r="C3" s="35">
        <v>0.60099999999999998</v>
      </c>
      <c r="D3" s="35">
        <v>0.47</v>
      </c>
      <c r="E3" s="35">
        <f t="shared" ref="E3:E9" si="0">C3-D3</f>
        <v>0.13100000000000001</v>
      </c>
      <c r="F3" s="29"/>
    </row>
    <row r="4" spans="1:11" x14ac:dyDescent="0.35">
      <c r="A4" s="27" t="s">
        <v>39</v>
      </c>
      <c r="B4" s="28">
        <v>0.74</v>
      </c>
      <c r="C4" s="35">
        <v>0.75</v>
      </c>
      <c r="D4" s="35">
        <v>0.49</v>
      </c>
      <c r="E4" s="35">
        <f t="shared" si="0"/>
        <v>0.26</v>
      </c>
      <c r="F4" s="29"/>
    </row>
    <row r="5" spans="1:11" x14ac:dyDescent="0.35">
      <c r="A5" s="27" t="s">
        <v>40</v>
      </c>
      <c r="B5" s="28">
        <v>0.87</v>
      </c>
      <c r="C5" s="35">
        <v>0.872</v>
      </c>
      <c r="D5" s="35">
        <v>0.73</v>
      </c>
      <c r="E5" s="35">
        <f t="shared" si="0"/>
        <v>0.14200000000000002</v>
      </c>
      <c r="F5" s="29"/>
    </row>
    <row r="6" spans="1:11" ht="18" customHeight="1" x14ac:dyDescent="0.35">
      <c r="A6" s="27" t="s">
        <v>41</v>
      </c>
      <c r="B6" s="28">
        <v>0.82</v>
      </c>
      <c r="C6" s="35">
        <v>0.81900000000000006</v>
      </c>
      <c r="D6" s="35">
        <v>0.63</v>
      </c>
      <c r="E6" s="35">
        <f t="shared" si="0"/>
        <v>0.18900000000000006</v>
      </c>
      <c r="F6" s="29"/>
    </row>
    <row r="7" spans="1:11" ht="18" customHeight="1" x14ac:dyDescent="0.35">
      <c r="A7" s="27" t="s">
        <v>42</v>
      </c>
      <c r="B7" s="28">
        <v>0.62</v>
      </c>
      <c r="C7" s="35">
        <v>0.61799999999999999</v>
      </c>
      <c r="D7" s="35">
        <v>0.53</v>
      </c>
      <c r="E7" s="35">
        <f t="shared" si="0"/>
        <v>8.7999999999999967E-2</v>
      </c>
      <c r="F7" s="29"/>
    </row>
    <row r="8" spans="1:11" x14ac:dyDescent="0.35">
      <c r="A8" s="27" t="s">
        <v>43</v>
      </c>
      <c r="B8" s="28">
        <v>0.85</v>
      </c>
      <c r="C8" s="35">
        <v>0.85400000000000009</v>
      </c>
      <c r="D8" s="35">
        <v>0.61</v>
      </c>
      <c r="E8" s="35">
        <f t="shared" si="0"/>
        <v>0.24400000000000011</v>
      </c>
      <c r="F8" s="29"/>
    </row>
    <row r="9" spans="1:11" x14ac:dyDescent="0.35">
      <c r="A9" s="27" t="s">
        <v>44</v>
      </c>
      <c r="B9" s="28">
        <v>0.69</v>
      </c>
      <c r="C9" s="35">
        <v>0.69499999999999995</v>
      </c>
      <c r="D9" s="35">
        <v>0.26</v>
      </c>
      <c r="E9" s="35">
        <f t="shared" si="0"/>
        <v>0.43499999999999994</v>
      </c>
      <c r="F9" s="29"/>
    </row>
    <row r="14" spans="1:11" ht="18" customHeight="1" x14ac:dyDescent="0.35"/>
    <row r="16" spans="1:11" ht="18" customHeight="1" x14ac:dyDescent="0.35"/>
    <row r="17" spans="1:4" x14ac:dyDescent="0.35">
      <c r="A17" s="27" t="s">
        <v>33</v>
      </c>
      <c r="B17" s="27" t="s">
        <v>47</v>
      </c>
      <c r="C17" s="27" t="s">
        <v>48</v>
      </c>
    </row>
    <row r="18" spans="1:4" x14ac:dyDescent="0.35">
      <c r="A18" s="27" t="s">
        <v>37</v>
      </c>
      <c r="B18" s="35">
        <v>0.77900000000000003</v>
      </c>
      <c r="C18" s="35">
        <v>0.66700000000000004</v>
      </c>
      <c r="D18" s="29">
        <f>B18-C18</f>
        <v>0.11199999999999999</v>
      </c>
    </row>
    <row r="19" spans="1:4" ht="18" customHeight="1" x14ac:dyDescent="0.35">
      <c r="A19" s="27" t="s">
        <v>38</v>
      </c>
      <c r="B19" s="35">
        <v>0.60099999999999998</v>
      </c>
      <c r="C19" s="35">
        <v>0.47</v>
      </c>
      <c r="D19" s="29">
        <f t="shared" ref="D19:D25" si="1">B19-C19</f>
        <v>0.13100000000000001</v>
      </c>
    </row>
    <row r="20" spans="1:4" x14ac:dyDescent="0.35">
      <c r="A20" s="27" t="s">
        <v>39</v>
      </c>
      <c r="B20" s="35">
        <v>0.75</v>
      </c>
      <c r="C20" s="35">
        <v>0.49</v>
      </c>
      <c r="D20" s="29">
        <f t="shared" si="1"/>
        <v>0.26</v>
      </c>
    </row>
    <row r="21" spans="1:4" x14ac:dyDescent="0.35">
      <c r="A21" s="27" t="s">
        <v>40</v>
      </c>
      <c r="B21" s="35">
        <v>0.872</v>
      </c>
      <c r="C21" s="35">
        <v>0.73</v>
      </c>
      <c r="D21" s="29">
        <f t="shared" si="1"/>
        <v>0.14200000000000002</v>
      </c>
    </row>
    <row r="22" spans="1:4" x14ac:dyDescent="0.35">
      <c r="A22" s="27" t="s">
        <v>41</v>
      </c>
      <c r="B22" s="35">
        <v>0.81900000000000006</v>
      </c>
      <c r="C22" s="35">
        <v>0.63</v>
      </c>
      <c r="D22" s="29">
        <f t="shared" si="1"/>
        <v>0.18900000000000006</v>
      </c>
    </row>
    <row r="23" spans="1:4" ht="18" customHeight="1" x14ac:dyDescent="0.35">
      <c r="A23" s="27" t="s">
        <v>42</v>
      </c>
      <c r="B23" s="35">
        <v>0.61799999999999999</v>
      </c>
      <c r="C23" s="35">
        <v>0.53</v>
      </c>
      <c r="D23" s="29">
        <f t="shared" si="1"/>
        <v>8.7999999999999967E-2</v>
      </c>
    </row>
    <row r="24" spans="1:4" ht="15" customHeight="1" x14ac:dyDescent="0.35">
      <c r="A24" s="27" t="s">
        <v>43</v>
      </c>
      <c r="B24" s="35">
        <v>0.85400000000000009</v>
      </c>
      <c r="C24" s="35">
        <v>0.61</v>
      </c>
      <c r="D24" s="29">
        <f t="shared" si="1"/>
        <v>0.24400000000000011</v>
      </c>
    </row>
    <row r="25" spans="1:4" x14ac:dyDescent="0.35">
      <c r="A25" s="27" t="s">
        <v>44</v>
      </c>
      <c r="B25" s="35">
        <v>0.69499999999999995</v>
      </c>
      <c r="C25" s="35">
        <v>0.26</v>
      </c>
      <c r="D25" s="29">
        <f t="shared" si="1"/>
        <v>0.43499999999999994</v>
      </c>
    </row>
    <row r="26" spans="1:4" ht="18" customHeight="1" x14ac:dyDescent="0.35"/>
    <row r="30" spans="1:4" ht="18" customHeight="1" x14ac:dyDescent="0.35"/>
    <row r="33" ht="18" customHeight="1" x14ac:dyDescent="0.35"/>
    <row r="37" ht="18" customHeight="1" x14ac:dyDescent="0.35"/>
    <row r="41" ht="18" customHeight="1" x14ac:dyDescent="0.35"/>
    <row r="44" ht="18" customHeight="1" x14ac:dyDescent="0.35"/>
    <row r="48" ht="18" customHeight="1" x14ac:dyDescent="0.35"/>
    <row r="51" ht="18" customHeight="1" x14ac:dyDescent="0.35"/>
    <row r="55" ht="18" customHeight="1" x14ac:dyDescent="0.35"/>
    <row r="58" ht="18" customHeight="1" x14ac:dyDescent="0.35"/>
    <row r="62" ht="18" customHeight="1" x14ac:dyDescent="0.35"/>
    <row r="65" ht="18" customHeight="1" x14ac:dyDescent="0.35"/>
    <row r="69" ht="18" customHeight="1" x14ac:dyDescent="0.35"/>
    <row r="77" ht="18" customHeight="1" x14ac:dyDescent="0.35"/>
    <row r="82" ht="18" customHeight="1" x14ac:dyDescent="0.35"/>
    <row r="89" ht="18" customHeight="1" x14ac:dyDescent="0.35"/>
    <row r="90" ht="18" customHeight="1" x14ac:dyDescent="0.35"/>
    <row r="96" ht="18" customHeight="1" x14ac:dyDescent="0.35"/>
    <row r="102" ht="18" customHeight="1" x14ac:dyDescent="0.35"/>
    <row r="103" ht="18" customHeight="1" x14ac:dyDescent="0.35"/>
    <row r="110" ht="18" customHeight="1" x14ac:dyDescent="0.35"/>
    <row r="117" ht="18" customHeight="1" x14ac:dyDescent="0.35"/>
    <row r="124" ht="18" customHeight="1" x14ac:dyDescent="0.35"/>
    <row r="131" ht="18" customHeight="1" x14ac:dyDescent="0.35"/>
    <row r="138" ht="18" customHeight="1" x14ac:dyDescent="0.35"/>
    <row r="143" ht="18" customHeight="1" x14ac:dyDescent="0.35"/>
    <row r="149" ht="18" customHeight="1" x14ac:dyDescent="0.35"/>
    <row r="156" ht="18" customHeight="1" x14ac:dyDescent="0.35"/>
    <row r="163" ht="18" customHeight="1" x14ac:dyDescent="0.35"/>
    <row r="170" ht="18" customHeight="1" x14ac:dyDescent="0.35"/>
    <row r="177" ht="18" customHeight="1" x14ac:dyDescent="0.35"/>
    <row r="184" ht="18" customHeight="1" x14ac:dyDescent="0.35"/>
    <row r="191" ht="18" customHeight="1" x14ac:dyDescent="0.35"/>
  </sheetData>
  <sheetProtection algorithmName="SHA-512" hashValue="FgYbIi1vWghe7IREsKw8rvHN0jWrbW24vO6qBnxE9w23iwXPrWSJCCHPigP7IGOkX8A9ePYkpQyQg7eIyGspMg==" saltValue="TsZ/yNICvr4ETz9nAmlyaA==" spinCount="100000" sheet="1" objects="1" scenarios="1"/>
  <pageMargins left="0.7" right="0.7" top="0.75" bottom="0.75" header="0.3" footer="0.3"/>
  <pageSetup paperSize="9" scale="2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A8A9-A138-4537-A1C6-0A8C7BF9B6F6}">
  <dimension ref="A1:L86"/>
  <sheetViews>
    <sheetView zoomScale="55" zoomScaleNormal="55" workbookViewId="0">
      <selection activeCell="S16" sqref="S16"/>
    </sheetView>
  </sheetViews>
  <sheetFormatPr defaultColWidth="8.7265625" defaultRowHeight="14.5" x14ac:dyDescent="0.35"/>
  <cols>
    <col min="1" max="1" width="47.26953125" style="21" bestFit="1" customWidth="1"/>
    <col min="2" max="2" width="15.7265625" style="21" bestFit="1" customWidth="1"/>
    <col min="3" max="4" width="16.1796875" style="21" bestFit="1" customWidth="1"/>
    <col min="5" max="5" width="22.453125" style="21" bestFit="1" customWidth="1"/>
    <col min="6" max="6" width="16.1796875" style="21" bestFit="1" customWidth="1"/>
    <col min="7" max="7" width="15.7265625" style="21" bestFit="1" customWidth="1"/>
    <col min="8" max="8" width="22.453125" style="21" bestFit="1" customWidth="1"/>
    <col min="9" max="9" width="8.7265625" style="21"/>
    <col min="10" max="10" width="16" style="21" customWidth="1"/>
    <col min="11" max="16384" width="8.7265625" style="21"/>
  </cols>
  <sheetData>
    <row r="1" spans="1:12" x14ac:dyDescent="0.35">
      <c r="A1" s="41"/>
      <c r="B1" s="21" t="s">
        <v>50</v>
      </c>
      <c r="C1" s="21" t="s">
        <v>51</v>
      </c>
      <c r="D1" s="42" t="s">
        <v>52</v>
      </c>
      <c r="E1" s="27" t="s">
        <v>53</v>
      </c>
      <c r="F1" s="27" t="s">
        <v>54</v>
      </c>
      <c r="G1" s="27" t="s">
        <v>55</v>
      </c>
      <c r="H1" s="27" t="s">
        <v>56</v>
      </c>
      <c r="I1" s="27" t="s">
        <v>57</v>
      </c>
      <c r="J1" s="27" t="s">
        <v>58</v>
      </c>
      <c r="K1" s="43" t="s">
        <v>59</v>
      </c>
      <c r="L1" s="43" t="s">
        <v>60</v>
      </c>
    </row>
    <row r="2" spans="1:12" x14ac:dyDescent="0.35">
      <c r="A2" s="27" t="s">
        <v>44</v>
      </c>
      <c r="B2" s="44">
        <v>4.1000000000000002E-2</v>
      </c>
      <c r="C2" s="44">
        <v>6.0999999999999999E-2</v>
      </c>
      <c r="D2" s="44">
        <v>0.21</v>
      </c>
      <c r="E2" s="28">
        <v>0.3</v>
      </c>
      <c r="F2" s="28">
        <v>0.43</v>
      </c>
      <c r="G2" s="28">
        <v>0.56000000000000005</v>
      </c>
      <c r="H2" s="28">
        <v>0.66</v>
      </c>
      <c r="I2" s="28">
        <v>0.69</v>
      </c>
      <c r="J2" s="28">
        <v>0.69</v>
      </c>
      <c r="K2" s="29">
        <f>J2-B2</f>
        <v>0.64899999999999991</v>
      </c>
      <c r="L2" s="29">
        <f>J2-I2</f>
        <v>0</v>
      </c>
    </row>
    <row r="3" spans="1:12" x14ac:dyDescent="0.35">
      <c r="A3" s="27" t="s">
        <v>43</v>
      </c>
      <c r="B3" s="44">
        <v>0.30199999999999999</v>
      </c>
      <c r="C3" s="44">
        <v>0.318</v>
      </c>
      <c r="D3" s="44">
        <v>0.45</v>
      </c>
      <c r="E3" s="28">
        <v>0.56000000000000005</v>
      </c>
      <c r="F3" s="28">
        <v>0.66</v>
      </c>
      <c r="G3" s="28">
        <v>0.75</v>
      </c>
      <c r="H3" s="28">
        <v>0.81</v>
      </c>
      <c r="I3" s="28">
        <v>0.83</v>
      </c>
      <c r="J3" s="28">
        <v>0.85</v>
      </c>
      <c r="K3" s="29">
        <f t="shared" ref="K3:K9" si="0">J3-B3</f>
        <v>0.54800000000000004</v>
      </c>
      <c r="L3" s="29">
        <f t="shared" ref="L3:L9" si="1">J3-I3</f>
        <v>2.0000000000000018E-2</v>
      </c>
    </row>
    <row r="4" spans="1:12" x14ac:dyDescent="0.35">
      <c r="A4" s="27" t="s">
        <v>61</v>
      </c>
      <c r="B4" s="44">
        <v>9.2999999999999999E-2</v>
      </c>
      <c r="C4" s="44">
        <v>0.13100000000000001</v>
      </c>
      <c r="D4" s="44">
        <v>0.2</v>
      </c>
      <c r="E4" s="28">
        <v>0.27</v>
      </c>
      <c r="F4" s="28">
        <v>0.38</v>
      </c>
      <c r="G4" s="28">
        <v>0.46</v>
      </c>
      <c r="H4" s="28">
        <v>0.54</v>
      </c>
      <c r="I4" s="28">
        <v>0.59</v>
      </c>
      <c r="J4" s="28">
        <v>0.62</v>
      </c>
      <c r="K4" s="29">
        <f t="shared" si="0"/>
        <v>0.52700000000000002</v>
      </c>
      <c r="L4" s="29">
        <f t="shared" si="1"/>
        <v>3.0000000000000027E-2</v>
      </c>
    </row>
    <row r="5" spans="1:12" x14ac:dyDescent="0.35">
      <c r="A5" s="27" t="s">
        <v>41</v>
      </c>
      <c r="B5" s="44">
        <v>0.127</v>
      </c>
      <c r="C5" s="44">
        <v>0.25900000000000001</v>
      </c>
      <c r="D5" s="44">
        <v>0.38</v>
      </c>
      <c r="E5" s="28">
        <v>0.48</v>
      </c>
      <c r="F5" s="28">
        <v>0.6</v>
      </c>
      <c r="G5" s="28">
        <v>0.7</v>
      </c>
      <c r="H5" s="28">
        <v>0.76</v>
      </c>
      <c r="I5" s="28">
        <v>0.8</v>
      </c>
      <c r="J5" s="28">
        <v>0.82</v>
      </c>
      <c r="K5" s="29">
        <f t="shared" si="0"/>
        <v>0.69299999999999995</v>
      </c>
      <c r="L5" s="29">
        <f t="shared" si="1"/>
        <v>1.9999999999999907E-2</v>
      </c>
    </row>
    <row r="6" spans="1:12" x14ac:dyDescent="0.35">
      <c r="A6" s="27" t="s">
        <v>40</v>
      </c>
      <c r="B6" s="44">
        <v>0.36799999999999999</v>
      </c>
      <c r="C6" s="44">
        <v>0.38300000000000001</v>
      </c>
      <c r="D6" s="44">
        <v>0.52</v>
      </c>
      <c r="E6" s="28">
        <v>0.62</v>
      </c>
      <c r="F6" s="28">
        <v>0.56000000000000005</v>
      </c>
      <c r="G6" s="28">
        <v>0.71</v>
      </c>
      <c r="H6" s="28">
        <v>0.8</v>
      </c>
      <c r="I6" s="28">
        <v>0.85</v>
      </c>
      <c r="J6" s="28">
        <v>0.87</v>
      </c>
      <c r="K6" s="29">
        <f t="shared" si="0"/>
        <v>0.502</v>
      </c>
      <c r="L6" s="29">
        <f t="shared" si="1"/>
        <v>2.0000000000000018E-2</v>
      </c>
    </row>
    <row r="7" spans="1:12" x14ac:dyDescent="0.35">
      <c r="A7" s="27" t="s">
        <v>39</v>
      </c>
      <c r="B7" s="44">
        <v>0.39</v>
      </c>
      <c r="C7" s="44">
        <v>0.36599999999999999</v>
      </c>
      <c r="D7" s="44">
        <v>0.47</v>
      </c>
      <c r="E7" s="28">
        <v>0.55000000000000004</v>
      </c>
      <c r="F7" s="28">
        <v>0.36</v>
      </c>
      <c r="G7" s="28">
        <v>0.52</v>
      </c>
      <c r="H7" s="28">
        <v>0.64</v>
      </c>
      <c r="I7" s="28">
        <v>0.72</v>
      </c>
      <c r="J7" s="28">
        <v>0.74</v>
      </c>
      <c r="K7" s="29">
        <f t="shared" si="0"/>
        <v>0.35</v>
      </c>
      <c r="L7" s="29">
        <f t="shared" si="1"/>
        <v>2.0000000000000018E-2</v>
      </c>
    </row>
    <row r="8" spans="1:12" x14ac:dyDescent="0.35">
      <c r="A8" s="27" t="s">
        <v>38</v>
      </c>
      <c r="B8" s="44">
        <v>8.1000000000000003E-2</v>
      </c>
      <c r="C8" s="44">
        <v>0.125</v>
      </c>
      <c r="D8" s="44">
        <v>0.21</v>
      </c>
      <c r="E8" s="28">
        <v>0.33</v>
      </c>
      <c r="F8" s="28">
        <v>0.33</v>
      </c>
      <c r="G8" s="28">
        <v>0.46</v>
      </c>
      <c r="H8" s="28">
        <v>0.52</v>
      </c>
      <c r="I8" s="28">
        <v>0.56999999999999995</v>
      </c>
      <c r="J8" s="28">
        <v>0.6</v>
      </c>
      <c r="K8" s="29">
        <f t="shared" si="0"/>
        <v>0.51900000000000002</v>
      </c>
      <c r="L8" s="29">
        <f t="shared" si="1"/>
        <v>3.0000000000000027E-2</v>
      </c>
    </row>
    <row r="9" spans="1:12" x14ac:dyDescent="0.35">
      <c r="A9" s="27" t="s">
        <v>62</v>
      </c>
      <c r="B9" s="44">
        <v>0.45500000000000002</v>
      </c>
      <c r="C9" s="44">
        <v>0.49</v>
      </c>
      <c r="D9" s="44">
        <v>0.56999999999999995</v>
      </c>
      <c r="E9" s="28">
        <v>0.63</v>
      </c>
      <c r="F9" s="28">
        <v>0.65</v>
      </c>
      <c r="G9" s="28">
        <v>0.71</v>
      </c>
      <c r="H9" s="28">
        <v>0.75</v>
      </c>
      <c r="I9" s="28">
        <v>0.78</v>
      </c>
      <c r="J9" s="28">
        <v>0.77</v>
      </c>
      <c r="K9" s="29">
        <f t="shared" si="0"/>
        <v>0.315</v>
      </c>
      <c r="L9" s="29">
        <f t="shared" si="1"/>
        <v>-1.0000000000000009E-2</v>
      </c>
    </row>
    <row r="10" spans="1:12" x14ac:dyDescent="0.35">
      <c r="B10" s="45"/>
      <c r="C10" s="45"/>
      <c r="D10" s="45"/>
      <c r="E10" s="45"/>
      <c r="F10" s="45"/>
    </row>
    <row r="11" spans="1:12" x14ac:dyDescent="0.35">
      <c r="B11" s="46">
        <v>582</v>
      </c>
      <c r="C11" s="33">
        <v>3092</v>
      </c>
      <c r="D11" s="33">
        <v>3351</v>
      </c>
      <c r="E11" s="33">
        <v>3296</v>
      </c>
      <c r="F11" s="33">
        <v>3892</v>
      </c>
      <c r="G11" s="33">
        <v>4200</v>
      </c>
      <c r="H11" s="33">
        <v>4536</v>
      </c>
      <c r="I11" s="33">
        <v>4993</v>
      </c>
      <c r="J11" s="33">
        <v>4863</v>
      </c>
    </row>
    <row r="14" spans="1:12" ht="15.5" x14ac:dyDescent="0.35">
      <c r="A14" s="41"/>
      <c r="B14" s="27" t="s">
        <v>55</v>
      </c>
      <c r="C14" s="27" t="s">
        <v>56</v>
      </c>
      <c r="D14" s="27" t="s">
        <v>57</v>
      </c>
      <c r="E14" s="27" t="s">
        <v>58</v>
      </c>
      <c r="I14" s="47"/>
    </row>
    <row r="15" spans="1:12" x14ac:dyDescent="0.35">
      <c r="A15" s="27" t="s">
        <v>44</v>
      </c>
      <c r="B15" s="28">
        <v>0.56000000000000005</v>
      </c>
      <c r="C15" s="28">
        <v>0.66</v>
      </c>
      <c r="D15" s="28">
        <v>0.69</v>
      </c>
      <c r="E15" s="28">
        <v>0.69</v>
      </c>
      <c r="F15" s="29">
        <f>E15-D15</f>
        <v>0</v>
      </c>
    </row>
    <row r="16" spans="1:12" x14ac:dyDescent="0.35">
      <c r="A16" s="27" t="s">
        <v>43</v>
      </c>
      <c r="B16" s="28">
        <v>0.75</v>
      </c>
      <c r="C16" s="28">
        <v>0.81</v>
      </c>
      <c r="D16" s="28">
        <v>0.83</v>
      </c>
      <c r="E16" s="28">
        <v>0.85</v>
      </c>
      <c r="F16" s="29">
        <f t="shared" ref="F16:F22" si="2">E16-D16</f>
        <v>2.0000000000000018E-2</v>
      </c>
    </row>
    <row r="17" spans="1:7" x14ac:dyDescent="0.35">
      <c r="A17" s="27" t="s">
        <v>61</v>
      </c>
      <c r="B17" s="28">
        <v>0.46</v>
      </c>
      <c r="C17" s="28">
        <v>0.54</v>
      </c>
      <c r="D17" s="28">
        <v>0.59</v>
      </c>
      <c r="E17" s="28">
        <v>0.62</v>
      </c>
      <c r="F17" s="29">
        <f t="shared" si="2"/>
        <v>3.0000000000000027E-2</v>
      </c>
    </row>
    <row r="18" spans="1:7" x14ac:dyDescent="0.35">
      <c r="A18" s="27" t="s">
        <v>41</v>
      </c>
      <c r="B18" s="28">
        <v>0.7</v>
      </c>
      <c r="C18" s="28">
        <v>0.76</v>
      </c>
      <c r="D18" s="28">
        <v>0.8</v>
      </c>
      <c r="E18" s="28">
        <v>0.82</v>
      </c>
      <c r="F18" s="29">
        <f t="shared" si="2"/>
        <v>1.9999999999999907E-2</v>
      </c>
    </row>
    <row r="19" spans="1:7" x14ac:dyDescent="0.35">
      <c r="A19" s="27" t="s">
        <v>40</v>
      </c>
      <c r="B19" s="28">
        <v>0.71</v>
      </c>
      <c r="C19" s="28">
        <v>0.8</v>
      </c>
      <c r="D19" s="28">
        <v>0.85</v>
      </c>
      <c r="E19" s="28">
        <v>0.87</v>
      </c>
      <c r="F19" s="29">
        <f t="shared" si="2"/>
        <v>2.0000000000000018E-2</v>
      </c>
    </row>
    <row r="20" spans="1:7" x14ac:dyDescent="0.35">
      <c r="A20" s="27" t="s">
        <v>39</v>
      </c>
      <c r="B20" s="28">
        <v>0.52</v>
      </c>
      <c r="C20" s="28">
        <v>0.64</v>
      </c>
      <c r="D20" s="28">
        <v>0.72</v>
      </c>
      <c r="E20" s="28">
        <v>0.74</v>
      </c>
      <c r="F20" s="29">
        <f t="shared" si="2"/>
        <v>2.0000000000000018E-2</v>
      </c>
    </row>
    <row r="21" spans="1:7" x14ac:dyDescent="0.35">
      <c r="A21" s="27" t="s">
        <v>38</v>
      </c>
      <c r="B21" s="28">
        <v>0.46</v>
      </c>
      <c r="C21" s="28">
        <v>0.52</v>
      </c>
      <c r="D21" s="28">
        <v>0.56999999999999995</v>
      </c>
      <c r="E21" s="28">
        <v>0.6</v>
      </c>
      <c r="F21" s="29">
        <f t="shared" si="2"/>
        <v>3.0000000000000027E-2</v>
      </c>
    </row>
    <row r="22" spans="1:7" x14ac:dyDescent="0.35">
      <c r="A22" s="27" t="s">
        <v>62</v>
      </c>
      <c r="B22" s="28">
        <v>0.71</v>
      </c>
      <c r="C22" s="28">
        <v>0.75</v>
      </c>
      <c r="D22" s="28">
        <v>0.78</v>
      </c>
      <c r="E22" s="28">
        <v>0.77</v>
      </c>
      <c r="F22" s="29">
        <f t="shared" si="2"/>
        <v>-1.0000000000000009E-2</v>
      </c>
    </row>
    <row r="32" spans="1:7" ht="18" x14ac:dyDescent="0.35">
      <c r="A32" s="78" t="s">
        <v>63</v>
      </c>
      <c r="B32" s="78"/>
      <c r="C32" s="78"/>
      <c r="D32" s="78"/>
      <c r="E32" s="78"/>
      <c r="F32" s="78"/>
      <c r="G32" s="48"/>
    </row>
    <row r="33" spans="1:7" ht="31" x14ac:dyDescent="0.35">
      <c r="A33" s="79" t="s">
        <v>64</v>
      </c>
      <c r="B33" s="79"/>
      <c r="C33" s="49" t="s">
        <v>65</v>
      </c>
      <c r="D33" s="50" t="s">
        <v>66</v>
      </c>
      <c r="E33" s="50" t="s">
        <v>67</v>
      </c>
      <c r="F33" s="51" t="s">
        <v>68</v>
      </c>
      <c r="G33" s="48"/>
    </row>
    <row r="34" spans="1:7" ht="15.5" x14ac:dyDescent="0.35">
      <c r="A34" s="80" t="s">
        <v>69</v>
      </c>
      <c r="B34" s="52" t="s">
        <v>34</v>
      </c>
      <c r="C34" s="53">
        <v>3366</v>
      </c>
      <c r="D34" s="54">
        <v>69.216533004318322</v>
      </c>
      <c r="E34" s="54">
        <v>69.216533004318322</v>
      </c>
      <c r="F34" s="55">
        <v>69.216533004318322</v>
      </c>
      <c r="G34" s="48"/>
    </row>
    <row r="35" spans="1:7" ht="15.5" x14ac:dyDescent="0.35">
      <c r="A35" s="81"/>
      <c r="B35" s="56" t="s">
        <v>70</v>
      </c>
      <c r="C35" s="57">
        <v>4</v>
      </c>
      <c r="D35" s="58">
        <v>8.2253752827472743E-2</v>
      </c>
      <c r="E35" s="58">
        <v>8.2253752827472743E-2</v>
      </c>
      <c r="F35" s="59">
        <v>69.298786757145791</v>
      </c>
      <c r="G35" s="48"/>
    </row>
    <row r="36" spans="1:7" ht="31" x14ac:dyDescent="0.35">
      <c r="A36" s="81"/>
      <c r="B36" s="56" t="s">
        <v>71</v>
      </c>
      <c r="C36" s="57">
        <v>1493</v>
      </c>
      <c r="D36" s="58">
        <v>30.701213242854202</v>
      </c>
      <c r="E36" s="58">
        <v>30.701213242854202</v>
      </c>
      <c r="F36" s="59">
        <v>100</v>
      </c>
      <c r="G36" s="48"/>
    </row>
    <row r="37" spans="1:7" ht="15.5" x14ac:dyDescent="0.35">
      <c r="A37" s="82"/>
      <c r="B37" s="60" t="s">
        <v>20</v>
      </c>
      <c r="C37" s="61">
        <v>4863</v>
      </c>
      <c r="D37" s="62">
        <v>100</v>
      </c>
      <c r="E37" s="62">
        <v>100</v>
      </c>
      <c r="F37" s="63"/>
      <c r="G37" s="48"/>
    </row>
    <row r="38" spans="1:7" x14ac:dyDescent="0.35">
      <c r="A38" s="48"/>
      <c r="B38" s="48"/>
      <c r="C38" s="48"/>
      <c r="D38" s="48"/>
      <c r="E38" s="48"/>
      <c r="F38" s="48"/>
      <c r="G38" s="48"/>
    </row>
    <row r="39" spans="1:7" ht="18" x14ac:dyDescent="0.35">
      <c r="A39" s="78" t="s">
        <v>72</v>
      </c>
      <c r="B39" s="78"/>
      <c r="C39" s="78"/>
      <c r="D39" s="78"/>
      <c r="E39" s="78"/>
      <c r="F39" s="78"/>
      <c r="G39" s="48"/>
    </row>
    <row r="40" spans="1:7" ht="31" x14ac:dyDescent="0.35">
      <c r="A40" s="79" t="s">
        <v>64</v>
      </c>
      <c r="B40" s="79"/>
      <c r="C40" s="49" t="s">
        <v>65</v>
      </c>
      <c r="D40" s="50" t="s">
        <v>66</v>
      </c>
      <c r="E40" s="50" t="s">
        <v>67</v>
      </c>
      <c r="F40" s="51" t="s">
        <v>68</v>
      </c>
      <c r="G40" s="48"/>
    </row>
    <row r="41" spans="1:7" x14ac:dyDescent="0.35">
      <c r="A41" s="48"/>
    </row>
    <row r="42" spans="1:7" x14ac:dyDescent="0.35">
      <c r="A42" s="48"/>
    </row>
    <row r="43" spans="1:7" x14ac:dyDescent="0.35">
      <c r="A43" s="48"/>
    </row>
    <row r="44" spans="1:7" x14ac:dyDescent="0.35">
      <c r="A44" s="48"/>
    </row>
    <row r="45" spans="1:7" x14ac:dyDescent="0.35">
      <c r="A45" s="48"/>
    </row>
    <row r="46" spans="1:7" x14ac:dyDescent="0.35">
      <c r="A46" s="48"/>
    </row>
    <row r="47" spans="1:7" x14ac:dyDescent="0.35">
      <c r="A47" s="48"/>
    </row>
    <row r="48" spans="1:7" x14ac:dyDescent="0.35">
      <c r="A48" s="48"/>
    </row>
    <row r="49" spans="1:1" x14ac:dyDescent="0.35">
      <c r="A49" s="48"/>
    </row>
    <row r="50" spans="1:1" x14ac:dyDescent="0.35">
      <c r="A50" s="48"/>
    </row>
    <row r="51" spans="1:1" x14ac:dyDescent="0.35">
      <c r="A51" s="48"/>
    </row>
    <row r="52" spans="1:1" x14ac:dyDescent="0.35">
      <c r="A52" s="48"/>
    </row>
    <row r="53" spans="1:1" x14ac:dyDescent="0.35">
      <c r="A53" s="48"/>
    </row>
    <row r="54" spans="1:1" x14ac:dyDescent="0.35">
      <c r="A54" s="48"/>
    </row>
    <row r="55" spans="1:1" x14ac:dyDescent="0.35">
      <c r="A55" s="48"/>
    </row>
    <row r="56" spans="1:1" x14ac:dyDescent="0.35">
      <c r="A56" s="48"/>
    </row>
    <row r="57" spans="1:1" x14ac:dyDescent="0.35">
      <c r="A57" s="48"/>
    </row>
    <row r="58" spans="1:1" x14ac:dyDescent="0.35">
      <c r="A58" s="48"/>
    </row>
    <row r="59" spans="1:1" x14ac:dyDescent="0.35">
      <c r="A59" s="48"/>
    </row>
    <row r="60" spans="1:1" x14ac:dyDescent="0.35">
      <c r="A60" s="48"/>
    </row>
    <row r="61" spans="1:1" x14ac:dyDescent="0.35">
      <c r="A61" s="48"/>
    </row>
    <row r="62" spans="1:1" x14ac:dyDescent="0.35">
      <c r="A62" s="48"/>
    </row>
    <row r="63" spans="1:1" x14ac:dyDescent="0.35">
      <c r="A63" s="48"/>
    </row>
    <row r="64" spans="1:1" x14ac:dyDescent="0.35">
      <c r="A64" s="48"/>
    </row>
    <row r="65" spans="1:1" x14ac:dyDescent="0.35">
      <c r="A65" s="48"/>
    </row>
    <row r="66" spans="1:1" x14ac:dyDescent="0.35">
      <c r="A66" s="48"/>
    </row>
    <row r="67" spans="1:1" x14ac:dyDescent="0.35">
      <c r="A67" s="48"/>
    </row>
    <row r="68" spans="1:1" x14ac:dyDescent="0.35">
      <c r="A68" s="48"/>
    </row>
    <row r="69" spans="1:1" x14ac:dyDescent="0.35">
      <c r="A69" s="48"/>
    </row>
    <row r="70" spans="1:1" x14ac:dyDescent="0.35">
      <c r="A70" s="48"/>
    </row>
    <row r="71" spans="1:1" x14ac:dyDescent="0.35">
      <c r="A71" s="48"/>
    </row>
    <row r="72" spans="1:1" x14ac:dyDescent="0.35">
      <c r="A72" s="48"/>
    </row>
    <row r="73" spans="1:1" x14ac:dyDescent="0.35">
      <c r="A73" s="48"/>
    </row>
    <row r="74" spans="1:1" x14ac:dyDescent="0.35">
      <c r="A74" s="48"/>
    </row>
    <row r="75" spans="1:1" x14ac:dyDescent="0.35">
      <c r="A75" s="48"/>
    </row>
    <row r="76" spans="1:1" x14ac:dyDescent="0.35">
      <c r="A76" s="48"/>
    </row>
    <row r="77" spans="1:1" x14ac:dyDescent="0.35">
      <c r="A77" s="48"/>
    </row>
    <row r="78" spans="1:1" x14ac:dyDescent="0.35">
      <c r="A78" s="48"/>
    </row>
    <row r="79" spans="1:1" x14ac:dyDescent="0.35">
      <c r="A79" s="48"/>
    </row>
    <row r="80" spans="1:1" x14ac:dyDescent="0.35">
      <c r="A80" s="48"/>
    </row>
    <row r="81" spans="1:1" x14ac:dyDescent="0.35">
      <c r="A81" s="48"/>
    </row>
    <row r="82" spans="1:1" x14ac:dyDescent="0.35">
      <c r="A82" s="48"/>
    </row>
    <row r="83" spans="1:1" x14ac:dyDescent="0.35">
      <c r="A83" s="48"/>
    </row>
    <row r="84" spans="1:1" x14ac:dyDescent="0.35">
      <c r="A84" s="48"/>
    </row>
    <row r="85" spans="1:1" x14ac:dyDescent="0.35">
      <c r="A85" s="48"/>
    </row>
    <row r="86" spans="1:1" x14ac:dyDescent="0.35">
      <c r="A86" s="48"/>
    </row>
  </sheetData>
  <sheetProtection algorithmName="SHA-512" hashValue="rqjsgkAg7cFzI63W8Ze+Ic3Lt6KalJs4MbJzoKjTviPOjPH7V79lMDGOgZVaLVvQHZqrkue11YpAnbtxOTQMOA==" saltValue="X8J5vHES8C06UcbPxmpw8g==" spinCount="100000" sheet="1" objects="1" scenarios="1"/>
  <mergeCells count="5">
    <mergeCell ref="A32:F32"/>
    <mergeCell ref="A33:B33"/>
    <mergeCell ref="A34:A37"/>
    <mergeCell ref="A39:F39"/>
    <mergeCell ref="A40:B40"/>
  </mergeCells>
  <conditionalFormatting sqref="K2:K9">
    <cfRule type="top10" dxfId="1" priority="1" percent="1" bottom="1" rank="10"/>
    <cfRule type="top10" dxfId="0" priority="2" percent="1" rank="10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D5E2-FDA9-431C-AF3A-AB50D5D09214}">
  <dimension ref="A1:J167"/>
  <sheetViews>
    <sheetView zoomScale="70" zoomScaleNormal="70" workbookViewId="0">
      <selection activeCell="Q1" sqref="Q1"/>
    </sheetView>
  </sheetViews>
  <sheetFormatPr defaultColWidth="8.7265625" defaultRowHeight="14.5" x14ac:dyDescent="0.35"/>
  <cols>
    <col min="1" max="1" width="27.81640625" style="21" customWidth="1"/>
    <col min="2" max="16384" width="8.7265625" style="21"/>
  </cols>
  <sheetData>
    <row r="1" spans="1:10" ht="18" customHeight="1" x14ac:dyDescent="0.35"/>
    <row r="2" spans="1:10" ht="46.5" customHeight="1" x14ac:dyDescent="0.35">
      <c r="A2" s="27" t="s">
        <v>33</v>
      </c>
      <c r="B2" s="36" t="s">
        <v>73</v>
      </c>
      <c r="C2" s="36" t="s">
        <v>74</v>
      </c>
      <c r="D2" s="36" t="s">
        <v>75</v>
      </c>
      <c r="E2" s="37" t="s">
        <v>76</v>
      </c>
      <c r="F2" s="38" t="s">
        <v>77</v>
      </c>
    </row>
    <row r="3" spans="1:10" ht="15.65" customHeight="1" x14ac:dyDescent="0.35">
      <c r="A3" s="27" t="s">
        <v>37</v>
      </c>
      <c r="B3" s="39">
        <v>0.88200000000000001</v>
      </c>
      <c r="C3" s="39">
        <v>0.84299999999999997</v>
      </c>
      <c r="D3" s="39">
        <v>0.79300000000000004</v>
      </c>
      <c r="E3" s="39">
        <f>AVERAGE(C3:D3)</f>
        <v>0.81800000000000006</v>
      </c>
      <c r="F3" s="39">
        <v>0.66800000000000004</v>
      </c>
      <c r="G3" s="29">
        <f>B3-F3</f>
        <v>0.21399999999999997</v>
      </c>
      <c r="I3" s="29">
        <f t="shared" ref="I3:I10" si="0">AVERAGE(C3:D3)</f>
        <v>0.81800000000000006</v>
      </c>
      <c r="J3" s="21">
        <v>0.69845946781615464</v>
      </c>
    </row>
    <row r="4" spans="1:10" ht="15.65" customHeight="1" x14ac:dyDescent="0.35">
      <c r="A4" s="27" t="s">
        <v>38</v>
      </c>
      <c r="B4" s="39">
        <v>0.66700000000000004</v>
      </c>
      <c r="C4" s="39">
        <v>0.56899999999999995</v>
      </c>
      <c r="D4" s="39">
        <v>0.58099999999999996</v>
      </c>
      <c r="E4" s="39">
        <f t="shared" ref="E4:E8" si="1">AVERAGE(C4:D4)</f>
        <v>0.57499999999999996</v>
      </c>
      <c r="F4" s="39">
        <v>0.54600000000000004</v>
      </c>
      <c r="G4" s="29">
        <f t="shared" ref="G4:G10" si="2">B4-F4</f>
        <v>0.121</v>
      </c>
      <c r="I4" s="29">
        <f t="shared" si="0"/>
        <v>0.57499999999999996</v>
      </c>
      <c r="J4" s="21">
        <v>0.87114366781251706</v>
      </c>
    </row>
    <row r="5" spans="1:10" ht="15.65" customHeight="1" x14ac:dyDescent="0.35">
      <c r="A5" s="27" t="s">
        <v>39</v>
      </c>
      <c r="B5" s="39">
        <v>0.70599999999999996</v>
      </c>
      <c r="C5" s="39">
        <v>0.72899999999999998</v>
      </c>
      <c r="D5" s="39">
        <v>0.77200000000000002</v>
      </c>
      <c r="E5" s="39">
        <f t="shared" si="1"/>
        <v>0.75049999999999994</v>
      </c>
      <c r="F5" s="39">
        <v>0.79</v>
      </c>
      <c r="G5" s="29">
        <f t="shared" si="2"/>
        <v>-8.4000000000000075E-2</v>
      </c>
      <c r="I5" s="29">
        <f t="shared" si="0"/>
        <v>0.75049999999999994</v>
      </c>
      <c r="J5" s="21">
        <v>0.57995671231880097</v>
      </c>
    </row>
    <row r="6" spans="1:10" ht="15.65" customHeight="1" x14ac:dyDescent="0.35">
      <c r="A6" s="27" t="s">
        <v>40</v>
      </c>
      <c r="B6" s="39">
        <v>0.875</v>
      </c>
      <c r="C6" s="39">
        <v>0.88200000000000001</v>
      </c>
      <c r="D6" s="39">
        <v>0.88200000000000001</v>
      </c>
      <c r="E6" s="39">
        <f t="shared" si="1"/>
        <v>0.88200000000000001</v>
      </c>
      <c r="F6" s="39">
        <v>0.879</v>
      </c>
      <c r="G6" s="29">
        <f t="shared" si="2"/>
        <v>-4.0000000000000036E-3</v>
      </c>
      <c r="I6" s="29">
        <f t="shared" si="0"/>
        <v>0.88200000000000001</v>
      </c>
      <c r="J6" s="21">
        <v>0.8138675178698096</v>
      </c>
    </row>
    <row r="7" spans="1:10" ht="15.65" customHeight="1" x14ac:dyDescent="0.35">
      <c r="A7" s="27" t="s">
        <v>41</v>
      </c>
      <c r="B7" s="39">
        <v>0.78900000000000003</v>
      </c>
      <c r="C7" s="39">
        <v>0.80900000000000005</v>
      </c>
      <c r="D7" s="39">
        <v>0.81899999999999995</v>
      </c>
      <c r="E7" s="39">
        <f>AVERAGE(C7:D7)</f>
        <v>0.81400000000000006</v>
      </c>
      <c r="F7" s="39">
        <v>0.84299999999999997</v>
      </c>
      <c r="G7" s="29">
        <f t="shared" si="2"/>
        <v>-5.3999999999999937E-2</v>
      </c>
      <c r="I7" s="29">
        <f t="shared" si="0"/>
        <v>0.81400000000000006</v>
      </c>
      <c r="J7" s="21">
        <v>0.88199650788454198</v>
      </c>
    </row>
    <row r="8" spans="1:10" ht="15.65" customHeight="1" x14ac:dyDescent="0.35">
      <c r="A8" s="27" t="s">
        <v>42</v>
      </c>
      <c r="B8" s="39">
        <v>0.56599999999999995</v>
      </c>
      <c r="C8" s="39">
        <v>0.59099999999999997</v>
      </c>
      <c r="D8" s="39">
        <v>0.56899999999999995</v>
      </c>
      <c r="E8" s="39">
        <f t="shared" si="1"/>
        <v>0.57999999999999996</v>
      </c>
      <c r="F8" s="39">
        <v>0.59899999999999998</v>
      </c>
      <c r="G8" s="29">
        <f t="shared" si="2"/>
        <v>-3.3000000000000029E-2</v>
      </c>
      <c r="I8" s="29">
        <f t="shared" si="0"/>
        <v>0.57999999999999996</v>
      </c>
      <c r="J8" s="21">
        <v>0.75040468525490622</v>
      </c>
    </row>
    <row r="9" spans="1:10" ht="15.65" customHeight="1" x14ac:dyDescent="0.35">
      <c r="A9" s="27" t="s">
        <v>43</v>
      </c>
      <c r="B9" s="39">
        <v>0.84299999999999997</v>
      </c>
      <c r="C9" s="39">
        <v>0.85799999999999998</v>
      </c>
      <c r="D9" s="39">
        <v>0.88500000000000001</v>
      </c>
      <c r="E9" s="39">
        <f>AVERAGE(C9:D9)</f>
        <v>0.87149999999999994</v>
      </c>
      <c r="F9" s="39">
        <v>0.90600000000000003</v>
      </c>
      <c r="G9" s="29">
        <f t="shared" si="2"/>
        <v>-6.3000000000000056E-2</v>
      </c>
      <c r="I9" s="29">
        <f t="shared" si="0"/>
        <v>0.87149999999999994</v>
      </c>
      <c r="J9" s="21">
        <v>0.57515687237409285</v>
      </c>
    </row>
    <row r="10" spans="1:10" ht="15.65" customHeight="1" x14ac:dyDescent="0.35">
      <c r="A10" s="27" t="s">
        <v>44</v>
      </c>
      <c r="B10" s="39">
        <v>0.68500000000000005</v>
      </c>
      <c r="C10" s="39">
        <v>0.67200000000000004</v>
      </c>
      <c r="D10" s="39">
        <v>0.72499999999999998</v>
      </c>
      <c r="E10" s="39">
        <f>AVERAGE(C10:D10)</f>
        <v>0.69850000000000001</v>
      </c>
      <c r="F10" s="39">
        <v>0.77400000000000002</v>
      </c>
      <c r="G10" s="29">
        <f t="shared" si="2"/>
        <v>-8.8999999999999968E-2</v>
      </c>
      <c r="I10" s="29">
        <f t="shared" si="0"/>
        <v>0.69850000000000001</v>
      </c>
      <c r="J10" s="21">
        <v>0.81805350939415433</v>
      </c>
    </row>
    <row r="11" spans="1:10" ht="15.65" customHeight="1" x14ac:dyDescent="0.35"/>
    <row r="12" spans="1:10" ht="15.65" customHeight="1" x14ac:dyDescent="0.35"/>
    <row r="13" spans="1:10" ht="18" customHeight="1" x14ac:dyDescent="0.35"/>
    <row r="14" spans="1:10" ht="15.65" customHeight="1" x14ac:dyDescent="0.35"/>
    <row r="15" spans="1:10" ht="15.65" customHeight="1" x14ac:dyDescent="0.35"/>
    <row r="16" spans="1:10" ht="15.65" customHeight="1" x14ac:dyDescent="0.35"/>
    <row r="17" ht="15.65" customHeight="1" x14ac:dyDescent="0.35"/>
    <row r="18" ht="15.65" customHeight="1" x14ac:dyDescent="0.35"/>
    <row r="19" ht="15.65" customHeight="1" x14ac:dyDescent="0.35"/>
    <row r="20" ht="18" customHeight="1" x14ac:dyDescent="0.35"/>
    <row r="21" ht="46.5" customHeight="1" x14ac:dyDescent="0.35"/>
    <row r="22" ht="15.65" customHeight="1" x14ac:dyDescent="0.35"/>
    <row r="23" ht="15.65" customHeight="1" x14ac:dyDescent="0.35"/>
    <row r="24" ht="18" customHeight="1" x14ac:dyDescent="0.35"/>
    <row r="25" ht="15.65" customHeight="1" x14ac:dyDescent="0.35"/>
    <row r="26" ht="15.65" customHeight="1" x14ac:dyDescent="0.35"/>
    <row r="27" ht="15.65" customHeight="1" x14ac:dyDescent="0.35"/>
    <row r="28" ht="15.65" customHeight="1" x14ac:dyDescent="0.35"/>
    <row r="29" ht="15.65" customHeight="1" x14ac:dyDescent="0.35"/>
    <row r="30" ht="15.65" customHeight="1" x14ac:dyDescent="0.35"/>
    <row r="31" ht="15.65" customHeight="1" x14ac:dyDescent="0.35"/>
    <row r="32" ht="15.65" customHeight="1" x14ac:dyDescent="0.35"/>
    <row r="33" spans="1:7" ht="15.65" customHeight="1" x14ac:dyDescent="0.35"/>
    <row r="34" spans="1:7" ht="15.65" customHeight="1" x14ac:dyDescent="0.35"/>
    <row r="35" spans="1:7" ht="18" customHeight="1" x14ac:dyDescent="0.35"/>
    <row r="36" spans="1:7" ht="46.5" customHeight="1" x14ac:dyDescent="0.35">
      <c r="A36" s="40"/>
      <c r="B36" s="40"/>
      <c r="C36" s="40"/>
      <c r="D36" s="40"/>
      <c r="E36" s="40"/>
      <c r="F36" s="40"/>
      <c r="G36" s="40"/>
    </row>
    <row r="37" spans="1:7" ht="15.65" customHeight="1" x14ac:dyDescent="0.35"/>
    <row r="38" spans="1:7" ht="15.65" customHeight="1" x14ac:dyDescent="0.35"/>
    <row r="39" spans="1:7" ht="15.65" customHeight="1" x14ac:dyDescent="0.35"/>
    <row r="40" spans="1:7" ht="15.65" customHeight="1" x14ac:dyDescent="0.35"/>
    <row r="41" spans="1:7" ht="15.65" customHeight="1" x14ac:dyDescent="0.35"/>
    <row r="42" spans="1:7" ht="18" customHeight="1" x14ac:dyDescent="0.35"/>
    <row r="43" spans="1:7" ht="46.5" customHeight="1" x14ac:dyDescent="0.35"/>
    <row r="44" spans="1:7" ht="15.65" customHeight="1" x14ac:dyDescent="0.35"/>
    <row r="45" spans="1:7" ht="15.65" customHeight="1" x14ac:dyDescent="0.35"/>
    <row r="46" spans="1:7" ht="15.65" customHeight="1" x14ac:dyDescent="0.35"/>
    <row r="47" spans="1:7" ht="15.65" customHeight="1" x14ac:dyDescent="0.35"/>
    <row r="48" spans="1:7" ht="15.65" customHeight="1" x14ac:dyDescent="0.35"/>
    <row r="49" ht="15.65" customHeight="1" x14ac:dyDescent="0.35"/>
    <row r="50" ht="15.65" customHeight="1" x14ac:dyDescent="0.35"/>
    <row r="51" ht="15.65" customHeight="1" x14ac:dyDescent="0.35"/>
    <row r="53" ht="15.65" customHeight="1" x14ac:dyDescent="0.35"/>
    <row r="55" ht="18" customHeight="1" x14ac:dyDescent="0.35"/>
    <row r="56" ht="46.5" customHeight="1" x14ac:dyDescent="0.35"/>
    <row r="60" ht="18" customHeight="1" x14ac:dyDescent="0.35"/>
    <row r="61" ht="46.5" customHeight="1" x14ac:dyDescent="0.35"/>
    <row r="62" ht="15.65" customHeight="1" x14ac:dyDescent="0.35"/>
    <row r="66" ht="15.65" customHeight="1" x14ac:dyDescent="0.35"/>
    <row r="70" ht="15.65" customHeight="1" x14ac:dyDescent="0.35"/>
    <row r="74" ht="15.65" customHeight="1" x14ac:dyDescent="0.35"/>
    <row r="78" ht="15.65" customHeight="1" x14ac:dyDescent="0.35"/>
    <row r="83" ht="18" customHeight="1" x14ac:dyDescent="0.35"/>
    <row r="84" ht="46.5" customHeight="1" x14ac:dyDescent="0.35"/>
    <row r="85" ht="15.65" customHeight="1" x14ac:dyDescent="0.35"/>
    <row r="88" ht="15.65" customHeight="1" x14ac:dyDescent="0.35"/>
    <row r="89" ht="15.65" customHeight="1" x14ac:dyDescent="0.35"/>
    <row r="92" ht="15.65" customHeight="1" x14ac:dyDescent="0.35"/>
    <row r="93" ht="15.65" customHeight="1" x14ac:dyDescent="0.35"/>
    <row r="96" ht="15.65" customHeight="1" x14ac:dyDescent="0.35"/>
    <row r="97" ht="15.65" customHeight="1" x14ac:dyDescent="0.35"/>
    <row r="100" ht="15.65" customHeight="1" x14ac:dyDescent="0.35"/>
    <row r="105" ht="18" customHeight="1" x14ac:dyDescent="0.35"/>
    <row r="106" ht="46.5" customHeight="1" x14ac:dyDescent="0.35"/>
    <row r="107" ht="46.5" customHeight="1" x14ac:dyDescent="0.35"/>
    <row r="108" ht="15.65" customHeight="1" x14ac:dyDescent="0.35"/>
    <row r="111" ht="15.65" customHeight="1" x14ac:dyDescent="0.35"/>
    <row r="112" ht="15.65" customHeight="1" x14ac:dyDescent="0.35"/>
    <row r="115" ht="15.65" customHeight="1" x14ac:dyDescent="0.35"/>
    <row r="116" ht="15.65" customHeight="1" x14ac:dyDescent="0.35"/>
    <row r="119" ht="15.65" customHeight="1" x14ac:dyDescent="0.35"/>
    <row r="120" ht="15.65" customHeight="1" x14ac:dyDescent="0.35"/>
    <row r="123" ht="15.65" customHeight="1" x14ac:dyDescent="0.35"/>
    <row r="128" ht="18" customHeight="1" x14ac:dyDescent="0.35"/>
    <row r="129" ht="46.5" customHeight="1" x14ac:dyDescent="0.35"/>
    <row r="130" ht="46.5" customHeight="1" x14ac:dyDescent="0.35"/>
    <row r="131" ht="15.65" customHeight="1" x14ac:dyDescent="0.35"/>
    <row r="134" ht="15.65" customHeight="1" x14ac:dyDescent="0.35"/>
    <row r="135" ht="15.65" customHeight="1" x14ac:dyDescent="0.35"/>
    <row r="137" ht="15.65" customHeight="1" x14ac:dyDescent="0.35"/>
    <row r="138" ht="15.65" customHeight="1" x14ac:dyDescent="0.35"/>
    <row r="141" ht="15.65" customHeight="1" x14ac:dyDescent="0.35"/>
    <row r="145" ht="15.65" customHeight="1" x14ac:dyDescent="0.35"/>
    <row r="149" ht="18" customHeight="1" x14ac:dyDescent="0.35"/>
    <row r="150" ht="46.5" customHeight="1" x14ac:dyDescent="0.35"/>
    <row r="151" ht="15.65" customHeight="1" x14ac:dyDescent="0.35"/>
    <row r="155" ht="15.65" customHeight="1" x14ac:dyDescent="0.35"/>
    <row r="159" ht="15.65" customHeight="1" x14ac:dyDescent="0.35"/>
    <row r="163" ht="15.65" customHeight="1" x14ac:dyDescent="0.35"/>
    <row r="167" ht="15.65" customHeight="1" x14ac:dyDescent="0.35"/>
  </sheetData>
  <sheetProtection algorithmName="SHA-512" hashValue="cpipavQcvWJ+z1oShg3WkEtbxJaQMPdW9k8wKIwKAjuv2LnGd/sbzkjexZ3AVRcVScdCMKeW0JY4fM17TtFTxQ==" saltValue="w4gm19m+5/g5/lprPUCLc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91617-7FEC-41AB-8B48-920ADE791AA7}">
  <dimension ref="A1:J28"/>
  <sheetViews>
    <sheetView zoomScale="85" zoomScaleNormal="85" workbookViewId="0">
      <selection activeCell="R38" sqref="R38"/>
    </sheetView>
  </sheetViews>
  <sheetFormatPr defaultColWidth="8.7265625" defaultRowHeight="14.5" x14ac:dyDescent="0.35"/>
  <cols>
    <col min="1" max="2" width="18.81640625" style="21" customWidth="1"/>
    <col min="3" max="16384" width="8.7265625" style="21"/>
  </cols>
  <sheetData>
    <row r="1" spans="1:10" x14ac:dyDescent="0.35">
      <c r="A1" s="21" t="s">
        <v>0</v>
      </c>
      <c r="B1" s="21" t="s">
        <v>78</v>
      </c>
      <c r="C1" s="21" t="s">
        <v>79</v>
      </c>
    </row>
    <row r="2" spans="1:10" x14ac:dyDescent="0.35">
      <c r="A2" s="21" t="s">
        <v>80</v>
      </c>
      <c r="B2" s="21">
        <v>1.9</v>
      </c>
      <c r="C2" s="21">
        <v>578</v>
      </c>
      <c r="I2" s="29"/>
      <c r="J2" s="29"/>
    </row>
    <row r="3" spans="1:10" x14ac:dyDescent="0.35">
      <c r="A3" s="21" t="s">
        <v>81</v>
      </c>
      <c r="B3" s="21">
        <v>2.1</v>
      </c>
      <c r="C3" s="21">
        <v>2930</v>
      </c>
      <c r="I3" s="29"/>
      <c r="J3" s="29"/>
    </row>
    <row r="4" spans="1:10" x14ac:dyDescent="0.35">
      <c r="A4" s="21" t="s">
        <v>82</v>
      </c>
      <c r="B4" s="21">
        <v>3</v>
      </c>
      <c r="C4" s="21">
        <v>3351</v>
      </c>
      <c r="I4" s="29"/>
      <c r="J4" s="29"/>
    </row>
    <row r="5" spans="1:10" x14ac:dyDescent="0.35">
      <c r="A5" s="21" t="s">
        <v>83</v>
      </c>
      <c r="B5" s="21">
        <v>3.8</v>
      </c>
      <c r="C5" s="21">
        <v>3677</v>
      </c>
      <c r="I5" s="29"/>
      <c r="J5" s="29"/>
    </row>
    <row r="6" spans="1:10" x14ac:dyDescent="0.35">
      <c r="A6" s="21" t="s">
        <v>84</v>
      </c>
      <c r="B6" s="21">
        <v>4</v>
      </c>
      <c r="C6" s="21">
        <v>4200</v>
      </c>
      <c r="I6" s="29"/>
      <c r="J6" s="29"/>
    </row>
    <row r="7" spans="1:10" x14ac:dyDescent="0.35">
      <c r="A7" s="21" t="s">
        <v>85</v>
      </c>
      <c r="B7" s="21">
        <v>4.9000000000000004</v>
      </c>
      <c r="C7" s="21">
        <v>3893</v>
      </c>
      <c r="I7" s="29"/>
      <c r="J7" s="29"/>
    </row>
    <row r="8" spans="1:10" x14ac:dyDescent="0.35">
      <c r="A8" s="21" t="s">
        <v>56</v>
      </c>
      <c r="B8" s="21">
        <v>5.5</v>
      </c>
      <c r="C8" s="21">
        <v>4534</v>
      </c>
      <c r="I8" s="29"/>
      <c r="J8" s="29"/>
    </row>
    <row r="9" spans="1:10" x14ac:dyDescent="0.35">
      <c r="A9" s="21" t="s">
        <v>57</v>
      </c>
      <c r="B9" s="21">
        <v>5.8</v>
      </c>
      <c r="C9" s="21">
        <v>4751</v>
      </c>
      <c r="I9" s="29"/>
      <c r="J9" s="29"/>
    </row>
    <row r="10" spans="1:10" x14ac:dyDescent="0.35">
      <c r="A10" s="21" t="s">
        <v>86</v>
      </c>
      <c r="B10" s="21">
        <v>6</v>
      </c>
      <c r="C10" s="21">
        <v>4683</v>
      </c>
      <c r="I10" s="29"/>
      <c r="J10" s="29"/>
    </row>
    <row r="19" spans="1:3" x14ac:dyDescent="0.35">
      <c r="A19" s="21" t="s">
        <v>0</v>
      </c>
      <c r="B19" s="21" t="s">
        <v>78</v>
      </c>
      <c r="C19" s="21" t="s">
        <v>87</v>
      </c>
    </row>
    <row r="20" spans="1:3" x14ac:dyDescent="0.35">
      <c r="A20" s="21" t="s">
        <v>80</v>
      </c>
      <c r="B20" s="64">
        <v>1.9</v>
      </c>
      <c r="C20" s="21">
        <v>578</v>
      </c>
    </row>
    <row r="21" spans="1:3" x14ac:dyDescent="0.35">
      <c r="A21" s="21" t="s">
        <v>81</v>
      </c>
      <c r="B21" s="64">
        <v>2.1</v>
      </c>
      <c r="C21" s="21">
        <v>2930</v>
      </c>
    </row>
    <row r="22" spans="1:3" x14ac:dyDescent="0.35">
      <c r="A22" s="21" t="s">
        <v>82</v>
      </c>
      <c r="B22" s="64">
        <v>3</v>
      </c>
      <c r="C22" s="21">
        <v>3351</v>
      </c>
    </row>
    <row r="23" spans="1:3" x14ac:dyDescent="0.35">
      <c r="A23" s="21" t="s">
        <v>83</v>
      </c>
      <c r="B23" s="64">
        <v>3.8</v>
      </c>
      <c r="C23" s="21">
        <v>3677</v>
      </c>
    </row>
    <row r="24" spans="1:3" x14ac:dyDescent="0.35">
      <c r="A24" s="21" t="s">
        <v>88</v>
      </c>
      <c r="B24" s="64">
        <v>4</v>
      </c>
      <c r="C24" s="21">
        <v>4200</v>
      </c>
    </row>
    <row r="25" spans="1:3" x14ac:dyDescent="0.35">
      <c r="A25" s="21" t="s">
        <v>55</v>
      </c>
      <c r="B25" s="64">
        <v>4.9000000000000004</v>
      </c>
      <c r="C25" s="21">
        <v>3893</v>
      </c>
    </row>
    <row r="26" spans="1:3" x14ac:dyDescent="0.35">
      <c r="A26" s="21" t="s">
        <v>56</v>
      </c>
      <c r="B26" s="64">
        <v>5.5</v>
      </c>
      <c r="C26" s="21">
        <v>4534</v>
      </c>
    </row>
    <row r="27" spans="1:3" x14ac:dyDescent="0.35">
      <c r="A27" s="21" t="s">
        <v>57</v>
      </c>
      <c r="B27" s="64">
        <v>5.8</v>
      </c>
      <c r="C27" s="21">
        <v>4751</v>
      </c>
    </row>
    <row r="28" spans="1:3" x14ac:dyDescent="0.35">
      <c r="A28" s="21" t="s">
        <v>86</v>
      </c>
      <c r="B28" s="64">
        <v>6</v>
      </c>
      <c r="C28" s="21">
        <v>4683</v>
      </c>
    </row>
  </sheetData>
  <sheetProtection algorithmName="SHA-512" hashValue="ujzlwC6KrAmBYjBOU6XhfI+N5J8lH69nYke5fO7wasBNwVhucrsJaKj+T5Ni51WK/+KF+ow9UYKTf3d2BL2abw==" saltValue="GG1jKe0TwZ1oAKwwS6Ayeg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542A2-A3F0-4F54-ACF4-DF78610F42E8}">
  <dimension ref="A1"/>
  <sheetViews>
    <sheetView topLeftCell="C1" zoomScale="80" zoomScaleNormal="80" workbookViewId="0">
      <selection activeCell="P39" sqref="P39"/>
    </sheetView>
  </sheetViews>
  <sheetFormatPr defaultColWidth="8.7265625" defaultRowHeight="14.5" x14ac:dyDescent="0.35"/>
  <cols>
    <col min="1" max="16384" width="8.7265625" style="21"/>
  </cols>
  <sheetData/>
  <sheetProtection algorithmName="SHA-512" hashValue="rBtf92yUDb1hgGIjBsioiX8KRqkW0w7oPGTcXbEZcNR1prcUwO0F1G/xFJYo9pNspTWsIMuTITD6FV5ya3Ao4w==" saltValue="prlrqDl64w3dfv3Pe6udUQ==" spinCount="100000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9C44E00DDEB4EA40A8A5B9E2A8B5E" ma:contentTypeVersion="17" ma:contentTypeDescription="Create a new document." ma:contentTypeScope="" ma:versionID="3f82bfffcedd9ca955db5346d5dddd36">
  <xsd:schema xmlns:xsd="http://www.w3.org/2001/XMLSchema" xmlns:xs="http://www.w3.org/2001/XMLSchema" xmlns:p="http://schemas.microsoft.com/office/2006/metadata/properties" xmlns:ns2="6cafaf9b-d454-49bb-87af-d4a193bcac6f" xmlns:ns3="75ca23ed-fdba-4544-8426-dc162b381dbf" targetNamespace="http://schemas.microsoft.com/office/2006/metadata/properties" ma:root="true" ma:fieldsID="50bd63f577bd90db6955d670dd98ea7e" ns2:_="" ns3:_="">
    <xsd:import namespace="6cafaf9b-d454-49bb-87af-d4a193bcac6f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faf9b-d454-49bb-87af-d4a193bca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35e47c-9e46-4a8e-b86c-375e4911e67e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afaf9b-d454-49bb-87af-d4a193bcac6f">
      <Terms xmlns="http://schemas.microsoft.com/office/infopath/2007/PartnerControls"/>
    </lcf76f155ced4ddcb4097134ff3c332f>
    <TaxCatchAll xmlns="75ca23ed-fdba-4544-8426-dc162b381dbf" xsi:nil="true"/>
  </documentManagement>
</p:properties>
</file>

<file path=customXml/itemProps1.xml><?xml version="1.0" encoding="utf-8"?>
<ds:datastoreItem xmlns:ds="http://schemas.openxmlformats.org/officeDocument/2006/customXml" ds:itemID="{8C6E561A-7F3A-46A0-96B1-B9AECF1F4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faf9b-d454-49bb-87af-d4a193bcac6f"/>
    <ds:schemaRef ds:uri="75ca23ed-fdba-4544-8426-dc162b381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B510A2-97FF-4E52-A5B2-D46293E78C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90C48-FAC8-4B29-A41D-915209D66ACB}">
  <ds:schemaRefs>
    <ds:schemaRef ds:uri="http://schemas.microsoft.com/office/2006/documentManagement/types"/>
    <ds:schemaRef ds:uri="http://purl.org/dc/elements/1.1/"/>
    <ds:schemaRef ds:uri="http://purl.org/dc/terms/"/>
    <ds:schemaRef ds:uri="75ca23ed-fdba-4544-8426-dc162b381dbf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6cafaf9b-d454-49bb-87af-d4a193bcac6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Averages</vt:lpstr>
      <vt:lpstr>8GBS</vt:lpstr>
      <vt:lpstr>Hub</vt:lpstr>
      <vt:lpstr>Trend</vt:lpstr>
      <vt:lpstr>Disadvantage</vt:lpstr>
      <vt:lpstr>No. of benchmarks longitudinal</vt:lpstr>
      <vt:lpstr>Disadvantage longitudinal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Kiran Sekhon</dc:creator>
  <cp:keywords/>
  <dc:description/>
  <cp:lastModifiedBy>Tash Fuller</cp:lastModifiedBy>
  <cp:revision/>
  <dcterms:created xsi:type="dcterms:W3CDTF">2024-07-24T10:26:39Z</dcterms:created>
  <dcterms:modified xsi:type="dcterms:W3CDTF">2025-09-22T12:55:02Z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0x01010096D9C44E00DDEB4EA40A8A5B9E2A8B5E</vt:lpwstr>
  </property>
  <property fmtid="{D5CDD505-2E9C-101B-9397-08002B2CF9AE}" pid="3" name="MediaServiceImageTags">
    <vt:lpwstr/>
  </property>
</Properties>
</file>