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nterpriseforeducation.sharepoint.com/sites/Research/Projects Current/FSQ Analysis outputs (2024-25 AY)/2. Reporting/Final report/"/>
    </mc:Choice>
  </mc:AlternateContent>
  <xr:revisionPtr revIDLastSave="4" documentId="8_{C840CB41-A856-401E-8B07-E56D6C14376F}" xr6:coauthVersionLast="47" xr6:coauthVersionMax="47" xr10:uidLastSave="{53AE9E4A-38DE-4519-A51B-3F31D1C9FF00}"/>
  <bookViews>
    <workbookView xWindow="-110" yWindow="-110" windowWidth="19420" windowHeight="10300" firstSheet="3" activeTab="3" xr2:uid="{2991B73A-525B-40CB-BA11-D54024780B56}"/>
  </bookViews>
  <sheets>
    <sheet name="SummaryData" sheetId="17" state="hidden" r:id="rId1"/>
    <sheet name="URN" sheetId="19" state="hidden" r:id="rId2"/>
    <sheet name="YearsData" sheetId="18" state="hidden" r:id="rId3"/>
    <sheet name="Summary" sheetId="9" r:id="rId4"/>
    <sheet name="Year 7" sheetId="10" r:id="rId5"/>
    <sheet name="Year 8" sheetId="11" r:id="rId6"/>
    <sheet name="Year 9" sheetId="12" r:id="rId7"/>
    <sheet name="Year 10" sheetId="13" r:id="rId8"/>
    <sheet name="Year 11" sheetId="14" r:id="rId9"/>
    <sheet name="Year 12" sheetId="16" r:id="rId10"/>
    <sheet name="Year 13" sheetId="15"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4" l="1"/>
  <c r="B31" i="14"/>
  <c r="B32" i="14"/>
  <c r="B33" i="14"/>
  <c r="B34" i="14"/>
  <c r="B35" i="14"/>
  <c r="B36" i="14"/>
  <c r="B37" i="14"/>
  <c r="T104" i="18"/>
  <c r="T100" i="18"/>
  <c r="K42" i="17" l="1"/>
  <c r="K43" i="17"/>
  <c r="K44" i="17"/>
  <c r="K45" i="17"/>
  <c r="K46" i="17"/>
  <c r="K47" i="17"/>
  <c r="K48" i="17"/>
  <c r="K41" i="17"/>
  <c r="K5" i="19"/>
  <c r="K49" i="17" l="1"/>
  <c r="C1" i="19"/>
  <c r="K10" i="19"/>
  <c r="B6" i="14" l="1"/>
  <c r="B7" i="14"/>
  <c r="B8" i="14"/>
  <c r="B9" i="14"/>
  <c r="B10" i="14"/>
  <c r="B11" i="14"/>
  <c r="B12" i="14"/>
  <c r="B13" i="14"/>
  <c r="B14" i="14"/>
  <c r="B15" i="14"/>
  <c r="B16" i="14"/>
  <c r="B17" i="14"/>
  <c r="B18" i="14"/>
  <c r="B19" i="14"/>
  <c r="B20" i="14"/>
  <c r="B21" i="14"/>
  <c r="B22" i="14"/>
  <c r="B23" i="14"/>
  <c r="B24" i="14"/>
  <c r="B25" i="14"/>
  <c r="B5" i="14"/>
  <c r="A1428" i="19"/>
  <c r="D21" i="17"/>
  <c r="E19" i="17"/>
  <c r="B23" i="15"/>
  <c r="B24" i="15"/>
  <c r="B25" i="15"/>
  <c r="B26" i="15"/>
  <c r="B27" i="15"/>
  <c r="B28" i="15"/>
  <c r="B29" i="15"/>
  <c r="B22" i="15"/>
  <c r="B23" i="16"/>
  <c r="B24" i="16"/>
  <c r="B25" i="16"/>
  <c r="B26" i="16"/>
  <c r="B27" i="16"/>
  <c r="B28" i="16"/>
  <c r="B29" i="16"/>
  <c r="B22" i="16"/>
  <c r="B35" i="15"/>
  <c r="B36" i="15"/>
  <c r="B37" i="15"/>
  <c r="B38" i="15"/>
  <c r="B39" i="15"/>
  <c r="B40" i="15"/>
  <c r="B41" i="15"/>
  <c r="B34" i="15"/>
  <c r="B6" i="15"/>
  <c r="B7" i="15"/>
  <c r="B8" i="15"/>
  <c r="B9" i="15"/>
  <c r="B10" i="15"/>
  <c r="B11" i="15"/>
  <c r="B12" i="15"/>
  <c r="B13" i="15"/>
  <c r="B14" i="15"/>
  <c r="B15" i="15"/>
  <c r="B16" i="15"/>
  <c r="B17" i="15"/>
  <c r="B18" i="15"/>
  <c r="B5" i="15"/>
  <c r="B35" i="16"/>
  <c r="B36" i="16"/>
  <c r="B37" i="16"/>
  <c r="B38" i="16"/>
  <c r="B39" i="16"/>
  <c r="B40" i="16"/>
  <c r="B41" i="16"/>
  <c r="B34" i="16"/>
  <c r="B6" i="16"/>
  <c r="B7" i="16"/>
  <c r="B8" i="16"/>
  <c r="B9" i="16"/>
  <c r="B10" i="16"/>
  <c r="B11" i="16"/>
  <c r="B12" i="16"/>
  <c r="B13" i="16"/>
  <c r="B14" i="16"/>
  <c r="B15" i="16"/>
  <c r="B16" i="16"/>
  <c r="B17" i="16"/>
  <c r="B18" i="16"/>
  <c r="B5" i="16"/>
  <c r="B33" i="15"/>
  <c r="B4" i="15"/>
  <c r="B33" i="16"/>
  <c r="B4" i="16"/>
  <c r="B29" i="14"/>
  <c r="B4" i="14"/>
  <c r="B31" i="13"/>
  <c r="B32" i="13"/>
  <c r="B33" i="13"/>
  <c r="B34" i="13"/>
  <c r="B35" i="13"/>
  <c r="B36" i="13"/>
  <c r="B37" i="13"/>
  <c r="B30" i="13"/>
  <c r="B6" i="13"/>
  <c r="B7" i="13"/>
  <c r="B8" i="13"/>
  <c r="B9" i="13"/>
  <c r="B10" i="13"/>
  <c r="B11" i="13"/>
  <c r="B12" i="13"/>
  <c r="B13" i="13"/>
  <c r="B14" i="13"/>
  <c r="B15" i="13"/>
  <c r="B16" i="13"/>
  <c r="B17" i="13"/>
  <c r="B18" i="13"/>
  <c r="B19" i="13"/>
  <c r="B20" i="13"/>
  <c r="B21" i="13"/>
  <c r="B22" i="13"/>
  <c r="B23" i="13"/>
  <c r="B24" i="13"/>
  <c r="B25" i="13"/>
  <c r="B5" i="13"/>
  <c r="B29" i="13"/>
  <c r="B4" i="13"/>
  <c r="B27" i="12"/>
  <c r="B28" i="12"/>
  <c r="B29" i="12"/>
  <c r="B30" i="12"/>
  <c r="B31" i="12"/>
  <c r="B32" i="12"/>
  <c r="B33" i="12"/>
  <c r="B26" i="12"/>
  <c r="B25" i="12"/>
  <c r="B4" i="12"/>
  <c r="B6" i="12"/>
  <c r="B7" i="12"/>
  <c r="B8" i="12"/>
  <c r="B9" i="12"/>
  <c r="B10" i="12"/>
  <c r="B11" i="12"/>
  <c r="B12" i="12"/>
  <c r="B15" i="12"/>
  <c r="B16" i="12"/>
  <c r="B17" i="12"/>
  <c r="B18" i="12"/>
  <c r="B19" i="12"/>
  <c r="B20" i="12"/>
  <c r="B21" i="12"/>
  <c r="B5" i="12"/>
  <c r="B27" i="11"/>
  <c r="B28" i="11"/>
  <c r="B29" i="11"/>
  <c r="B30" i="11"/>
  <c r="B31" i="11"/>
  <c r="B32" i="11"/>
  <c r="B33" i="11"/>
  <c r="B26" i="11"/>
  <c r="B6" i="11"/>
  <c r="B7" i="11"/>
  <c r="B8" i="11"/>
  <c r="B9" i="11"/>
  <c r="B10" i="11"/>
  <c r="B11" i="11"/>
  <c r="B12" i="11"/>
  <c r="B15" i="11"/>
  <c r="B16" i="11"/>
  <c r="B17" i="11"/>
  <c r="B18" i="11"/>
  <c r="B19" i="11"/>
  <c r="B20" i="11"/>
  <c r="B21" i="11"/>
  <c r="B5" i="11"/>
  <c r="B25" i="11"/>
  <c r="B4" i="11"/>
  <c r="B24" i="10"/>
  <c r="B26" i="10"/>
  <c r="B27" i="10"/>
  <c r="B28" i="10"/>
  <c r="B29" i="10"/>
  <c r="B30" i="10"/>
  <c r="B31" i="10"/>
  <c r="B32" i="10"/>
  <c r="B25" i="10"/>
  <c r="B6" i="10"/>
  <c r="B7" i="10"/>
  <c r="B8" i="10"/>
  <c r="B9" i="10"/>
  <c r="B10" i="10"/>
  <c r="B11" i="10"/>
  <c r="B12" i="10"/>
  <c r="B13" i="10"/>
  <c r="B14" i="10"/>
  <c r="B15" i="10"/>
  <c r="B16" i="10"/>
  <c r="B17" i="10"/>
  <c r="B18" i="10"/>
  <c r="B19" i="10"/>
  <c r="B20" i="10"/>
  <c r="B5" i="10"/>
  <c r="B4" i="10"/>
  <c r="C24" i="9"/>
  <c r="C17" i="9"/>
  <c r="C18" i="9"/>
  <c r="C19" i="9"/>
  <c r="C20" i="9"/>
  <c r="C21" i="9"/>
  <c r="C22" i="9"/>
  <c r="C23" i="9"/>
  <c r="C16" i="9"/>
  <c r="C42" i="9"/>
  <c r="C43" i="9"/>
  <c r="C44" i="9"/>
  <c r="C45" i="9"/>
  <c r="C46" i="9"/>
  <c r="C47" i="9"/>
  <c r="C41" i="9"/>
  <c r="C31" i="9"/>
  <c r="C32" i="9"/>
  <c r="C33" i="9"/>
  <c r="C34" i="9"/>
  <c r="C35" i="9"/>
  <c r="C36" i="9"/>
  <c r="C30" i="9"/>
  <c r="C29" i="9"/>
  <c r="C25" i="9" l="1"/>
  <c r="D25" i="9" s="1"/>
  <c r="I25" i="9"/>
  <c r="J19" i="9" s="1"/>
  <c r="G25" i="9"/>
  <c r="H21" i="9" s="1"/>
  <c r="F24" i="9"/>
  <c r="F23" i="9"/>
  <c r="F22" i="9"/>
  <c r="F21" i="9"/>
  <c r="H20" i="9"/>
  <c r="F20" i="9"/>
  <c r="H19" i="9"/>
  <c r="F19" i="9"/>
  <c r="H18" i="9"/>
  <c r="F18" i="9"/>
  <c r="J17" i="9"/>
  <c r="H17" i="9"/>
  <c r="F17" i="9"/>
  <c r="H16" i="9"/>
  <c r="F16" i="9"/>
  <c r="D24" i="9" l="1"/>
  <c r="D17" i="9"/>
  <c r="D19" i="9"/>
  <c r="D21" i="9"/>
  <c r="D22" i="9"/>
  <c r="D23" i="9"/>
  <c r="D16" i="9"/>
  <c r="D20" i="9"/>
  <c r="D18" i="9"/>
  <c r="F25" i="9"/>
  <c r="J20" i="9"/>
  <c r="J16" i="9"/>
  <c r="J21" i="9"/>
  <c r="H22" i="9"/>
  <c r="J22" i="9"/>
  <c r="J18" i="9"/>
  <c r="H23" i="9"/>
  <c r="J23" i="9"/>
  <c r="H24" i="9"/>
  <c r="H25" i="9" l="1"/>
  <c r="J25" i="9"/>
</calcChain>
</file>

<file path=xl/sharedStrings.xml><?xml version="1.0" encoding="utf-8"?>
<sst xmlns="http://schemas.openxmlformats.org/spreadsheetml/2006/main" count="1202" uniqueCount="342">
  <si>
    <t>Sample</t>
  </si>
  <si>
    <t>Year group</t>
  </si>
  <si>
    <t>2023/24</t>
  </si>
  <si>
    <t>2022/23</t>
  </si>
  <si>
    <t>2021/22</t>
  </si>
  <si>
    <t>Frequency</t>
  </si>
  <si>
    <t>%</t>
  </si>
  <si>
    <t>Starting Secondary</t>
  </si>
  <si>
    <t>Year 7</t>
  </si>
  <si>
    <t>Transition from Key Stage 3</t>
  </si>
  <si>
    <t>Year 8</t>
  </si>
  <si>
    <t>Year 9</t>
  </si>
  <si>
    <t>GCSE Years</t>
  </si>
  <si>
    <t>Year 10</t>
  </si>
  <si>
    <t>Year 11</t>
  </si>
  <si>
    <t>Post-16</t>
  </si>
  <si>
    <t>Year 12</t>
  </si>
  <si>
    <t>Year 13</t>
  </si>
  <si>
    <t>Year 14</t>
  </si>
  <si>
    <t>SEND</t>
  </si>
  <si>
    <t>All year groups</t>
  </si>
  <si>
    <t>N/A</t>
  </si>
  <si>
    <t>Total</t>
  </si>
  <si>
    <t>Total score for each version</t>
  </si>
  <si>
    <t>Career knowledge and skills</t>
  </si>
  <si>
    <t>N=233,920</t>
  </si>
  <si>
    <t>N=104,505</t>
  </si>
  <si>
    <t>N=33,868</t>
  </si>
  <si>
    <t>Essential skills</t>
  </si>
  <si>
    <t>Career Knowledge and Skills</t>
  </si>
  <si>
    <t>Total score</t>
  </si>
  <si>
    <t>Have you learned about different careers other than those of your family or carers?</t>
  </si>
  <si>
    <t>Are you aware of some of the types of businesses or employers in your area of the country?</t>
  </si>
  <si>
    <t>Do you know what skills employers need?</t>
  </si>
  <si>
    <t>Do you know how to find out how much you could earn in different types of jobs?</t>
  </si>
  <si>
    <t>Have you thought about how jobs and careers may change in the future?</t>
  </si>
  <si>
    <t>At school, do you know who to go to for information and guidance about careers?</t>
  </si>
  <si>
    <t>Do you know any trustworthy websites that can help you decide what to do in the future?</t>
  </si>
  <si>
    <t>Do you have ideas about what you might do for a job or career in the future?</t>
  </si>
  <si>
    <t>Do you have ideas about what subjects you want to study for GCSE?</t>
  </si>
  <si>
    <t>Do you understand this option after Year 11? Apprenticeships</t>
  </si>
  <si>
    <t>Do you understand this option after Year 11? A-levels</t>
  </si>
  <si>
    <t>Do you understand this option after Year 11? T-levels</t>
  </si>
  <si>
    <t>Do you understand this option after Year 11? Other vocational routes such as BTEC</t>
  </si>
  <si>
    <t>Have you thought about which of these options might be right for you?</t>
  </si>
  <si>
    <t>Do you know how to make a good impression if you want to be chosen for a position of responsibility?</t>
  </si>
  <si>
    <t>Do you feel optimistic when you think about your future career?</t>
  </si>
  <si>
    <t>Using your own ideas, in schoolwork and things you do outside of school</t>
  </si>
  <si>
    <t>Solving problems, by thinking about the positives and negatives of different options</t>
  </si>
  <si>
    <t>Taking part in group discussions to reach shared decisions</t>
  </si>
  <si>
    <t>Working well with others by respecting different opinions</t>
  </si>
  <si>
    <t>Listening actively, for example by taking notes or asking questions if you don’t understand</t>
  </si>
  <si>
    <t>Speaking clearly by making points in a sensible order and using appropriate langauge</t>
  </si>
  <si>
    <t>Keeping trying when something goes wrong</t>
  </si>
  <si>
    <t>Having a positive approach to new challenges</t>
  </si>
  <si>
    <t>Have you heard about different careers other than those of your family or carers?</t>
  </si>
  <si>
    <t>Developing ideas by writing things down or asking yourself questions</t>
  </si>
  <si>
    <t>Planning a complex task by considering the range of options</t>
  </si>
  <si>
    <t>Recognising strengths and areas for development in yourself and others</t>
  </si>
  <si>
    <t>Taking part in group decision making</t>
  </si>
  <si>
    <t>Showing you're listening through your body language or how you respond</t>
  </si>
  <si>
    <t>Speaking engagingly through tone, expression and gesture</t>
  </si>
  <si>
    <t>Looking for opportunities in difficult situations</t>
  </si>
  <si>
    <t>Planning tasks in order of importance to achieve goals</t>
  </si>
  <si>
    <t>Have you heard different people talk about their jobs other than those of your family or carers?</t>
  </si>
  <si>
    <t>Do you have support to help you make education and career choices?</t>
  </si>
  <si>
    <t>Have you made contact with people who work in jobs that interest you?</t>
  </si>
  <si>
    <t>Do you have a plan for your next step after Year 11?</t>
  </si>
  <si>
    <t>Do you feel confident about your next step after year 11?</t>
  </si>
  <si>
    <t>Do you understand the short and long term impacts of your education and career choices?</t>
  </si>
  <si>
    <t>Do you know about different types of recruitment and selection processes, including interviews and assessment centres?</t>
  </si>
  <si>
    <t>Do you know how to make a good impression when applying for a course or job?</t>
  </si>
  <si>
    <t>Do you feel confident talking about your skills in an interview?</t>
  </si>
  <si>
    <t>Being creative by coming up with new or different ways of doing things</t>
  </si>
  <si>
    <t>Testing different ideas to solve complex tasks</t>
  </si>
  <si>
    <t>Supporting others through mentoring or coaching</t>
  </si>
  <si>
    <t>Helping to resolve disagreements in a team</t>
  </si>
  <si>
    <t>Being aware of how a speaker is influencing by the way they speak</t>
  </si>
  <si>
    <t>Adapting what you say depending on the response of listeners</t>
  </si>
  <si>
    <t>Identifying the positives and negatives in an opportunity</t>
  </si>
  <si>
    <t>Creating plans with clear targets</t>
  </si>
  <si>
    <t>KS5 - Have you heard different people talk about their jobs other than those of your family or carers?</t>
  </si>
  <si>
    <t>KS5 - Are you aware of some of the types of businesses or employers in your area of the country?</t>
  </si>
  <si>
    <t>KS5 - Do you know what skills employers need?</t>
  </si>
  <si>
    <t>KS5 - Do you know how to find out how much you could earn in different types of jobs?</t>
  </si>
  <si>
    <t>KS5 - Have you thought about how jobs and careers may change in the future?</t>
  </si>
  <si>
    <t>KS5 - Do you have support to help you make education and career choices?</t>
  </si>
  <si>
    <t>KS5 - Do you know any trustworthy websites that can help you decide what to do in the future?</t>
  </si>
  <si>
    <t>KS5 - Have you made contact with people who work in jobs that interest you?</t>
  </si>
  <si>
    <t>KS5 - Do you have ideas about what you might do for a job or career in the future?</t>
  </si>
  <si>
    <t>KS5 - Do you have a plan for your next step after you leave school or college?</t>
  </si>
  <si>
    <t>KS5 - Do you feel confident about your next step after school or college?</t>
  </si>
  <si>
    <t>KS5 - Do you understand this option which is available at 18? Apprenticeship - intermediate or advanced*</t>
  </si>
  <si>
    <t>KS5 - Do you understand this option which is available at 18? Higher education (academic) - university*</t>
  </si>
  <si>
    <t>KS5 - Do you understand this option which is available at 18? Higher education (technical) - higher and degree apprenticeships, higher technical qualifications (HTQs)*</t>
  </si>
  <si>
    <t>KS5 - Do you understand this option which is available at 18? Intermediate apprenticeship**</t>
  </si>
  <si>
    <t>KS5 - Do you understand this option which is avaliable at 18? Advanced apprenticeship**</t>
  </si>
  <si>
    <t>KS5 - Do you understand this option which is avaliable at 18? Higher education- university, higher and degree apprenticeships**</t>
  </si>
  <si>
    <t>KS5 - Do you understand this option which is avaliable at 18? Employment</t>
  </si>
  <si>
    <t>KS5 - Have you thought about which of these options might be right for you?</t>
  </si>
  <si>
    <t>KS5 - Do you understand the short and long term impacts of your education and career choices?</t>
  </si>
  <si>
    <t>KS5 - Do you know about different types of recruitment and selection processes, including interviews and assessment centres?</t>
  </si>
  <si>
    <t>KS5 - Do you know how to make a good impression when applying for a course or job?</t>
  </si>
  <si>
    <t>KS5 - Do you feel confident talking about your skills in an interview?</t>
  </si>
  <si>
    <t>KS5 - Are you satisfied with the choice you made for your post-16 pathway?</t>
  </si>
  <si>
    <t>KS5 - Do you feel optimistic when you think about your future career?</t>
  </si>
  <si>
    <t>KS5 - Supporting others to be creative by coming up with new ways of doing things</t>
  </si>
  <si>
    <t>KS5 - Creating detailed plans to solve a challenge</t>
  </si>
  <si>
    <t>KS5 - Describing the type of leader you are</t>
  </si>
  <si>
    <t>KS5 - Suggesting improvements to a team to change the way they do things</t>
  </si>
  <si>
    <t>KS5 - Listening critically to different points of view and being aware of bias</t>
  </si>
  <si>
    <t>KS5 - Changing what you say to persuade people</t>
  </si>
  <si>
    <t>KS5 - Supporting others to stay positive</t>
  </si>
  <si>
    <t>KS5 - Developing long-term strategies, taking into account strengths, weaknesses, opportunities and threats</t>
  </si>
  <si>
    <t xml:space="preserve"> </t>
  </si>
  <si>
    <t>KS5 - Do you understand this option which is avaliable at 18? Higher education - university, higher and degree apprenticeships**</t>
  </si>
  <si>
    <t/>
  </si>
  <si>
    <t>USE ALL.</t>
  </si>
  <si>
    <t>COMPUTE filter_$=(Version &lt; 5).</t>
  </si>
  <si>
    <t>VARIABLE LABELS filter_$ 'Version &lt; 5 (FILTER)'.</t>
  </si>
  <si>
    <t>VALUE LABELS filter_$ 0 'Not Selected' 1 'Selected'.</t>
  </si>
  <si>
    <t>FORMATS filter_$ (f1.0).</t>
  </si>
  <si>
    <t>FILTER BY filter_$.</t>
  </si>
  <si>
    <t>EXECUTE.</t>
  </si>
  <si>
    <t>MEANS All_CKS_positive by YrGp</t>
  </si>
  <si>
    <t xml:space="preserve">    /CELLS MEAN COUNT.</t>
  </si>
  <si>
    <t>Means</t>
  </si>
  <si>
    <t>Case Processing Summary</t>
  </si>
  <si>
    <t>Cases</t>
  </si>
  <si>
    <t>Included</t>
  </si>
  <si>
    <t>Excluded</t>
  </si>
  <si>
    <t>N</t>
  </si>
  <si>
    <t>Percent</t>
  </si>
  <si>
    <t>Percentage CKS positive score all versions (not SEND)  * Pupil year group</t>
  </si>
  <si>
    <t>Report</t>
  </si>
  <si>
    <t>Percentage CKS positive score all versions (not SEND)</t>
  </si>
  <si>
    <t>Pupil year group</t>
  </si>
  <si>
    <t>Mean</t>
  </si>
  <si>
    <t>MEANS All_ES_positive by YrGp</t>
  </si>
  <si>
    <t>Percentage ES positive score by version (not SEND)  * Pupil year group</t>
  </si>
  <si>
    <t>Percentage ES positive score by version (not SEND)</t>
  </si>
  <si>
    <t xml:space="preserve">    /CELLS MEAN COUNT NPCT.</t>
  </si>
  <si>
    <t>% of Total N</t>
  </si>
  <si>
    <t>2024/25</t>
  </si>
  <si>
    <t>COMPUTE SEND_filter=0.</t>
  </si>
  <si>
    <t>IF (Version=5) SEND_filter=1.</t>
  </si>
  <si>
    <t>SORT CASES by SEND_filter.</t>
  </si>
  <si>
    <t>SPLIT FILE by SEND_filter.</t>
  </si>
  <si>
    <t>FREQUENCIES YrGp.</t>
  </si>
  <si>
    <t>Frequencies</t>
  </si>
  <si>
    <t>Statistics</t>
  </si>
  <si>
    <t>Valid</t>
  </si>
  <si>
    <t>Missing</t>
  </si>
  <si>
    <t>SEND_filter</t>
  </si>
  <si>
    <t>Valid Percent</t>
  </si>
  <si>
    <t>Cumulative Percent</t>
  </si>
  <si>
    <t xml:space="preserve">This document presents key national findings from the FSQ in 2024/25, compared with results from 2023/24, 2022/23 and 2021/22 academic years. The results include all responses collected from September 2021 to July 2025 inclusive. 
If you have any questions, please contact research@careersandenterprise.co.uk. </t>
  </si>
  <si>
    <t>PROPORTIONS</t>
  </si>
  <si>
    <t xml:space="preserve">  /ONESAMPLE Y7_CKS1_pscore Y7_CKS2_pscore Y7_CKS3_pscore Y7_CKS4_pscore Y7_CKS5_pscore</t>
  </si>
  <si>
    <t xml:space="preserve">    Y7_CKS6_pscore Y7_CKS7_pscore Y7_CKS8_pscore Y7_CKS9_pscore Y7_CKS10_pscore Y7_CKS11_pscore</t>
  </si>
  <si>
    <t xml:space="preserve">    Y7_CKS13_pscore Y7_CKS14_pscore Y7_CKS15_pscore Y7_CKS16_pscore Y7_CKS_AQOpt_pscore TESTVAL=0.5</t>
  </si>
  <si>
    <t xml:space="preserve">    TESTTYPES=SCORE CITYPES=NONE</t>
  </si>
  <si>
    <t xml:space="preserve">  /SUCCESS VALUE=LEVEL(1 )</t>
  </si>
  <si>
    <t xml:space="preserve">  /CRITERIA CILEVEL=95</t>
  </si>
  <si>
    <t xml:space="preserve">  /MISSING SCOPE=ANALYSIS USERMISSING=EXCLUDE.</t>
  </si>
  <si>
    <t>Proportions</t>
  </si>
  <si>
    <t>One-Sample Proportions Tests</t>
  </si>
  <si>
    <t>Observed</t>
  </si>
  <si>
    <t>Asymptotic Standard Error</t>
  </si>
  <si>
    <t>Z</t>
  </si>
  <si>
    <t>Significance</t>
  </si>
  <si>
    <t>Successes</t>
  </si>
  <si>
    <t>Trials</t>
  </si>
  <si>
    <t>Proportion</t>
  </si>
  <si>
    <t>One-Sided p</t>
  </si>
  <si>
    <t>Two-Sided p</t>
  </si>
  <si>
    <t>YR7 - Have you learned about different careers other than those of your family or carers?  = Positive</t>
  </si>
  <si>
    <t>Score</t>
  </si>
  <si>
    <t>YR7 - Are you aware of some of the types of businesses or employers in your area of the country?  = Positive</t>
  </si>
  <si>
    <t>YR7 - Do you know what skills employers need?  = Positive</t>
  </si>
  <si>
    <t>YR7 - Do you know how to find out how much you could earn in different types of jobs?  = Positive</t>
  </si>
  <si>
    <t>YR7 - Have you thought about how jobs and careers may change in the future?  = Positive</t>
  </si>
  <si>
    <t>YR7 - At school, do you know who to go to for information and guidance about careers?  = Positive</t>
  </si>
  <si>
    <t>YR7 - Do you know any trustworthy websites that can help you decide what to do in the future?  = Positive</t>
  </si>
  <si>
    <t>YR7 - Do you have ideas about what you might do for a job or career in the future?  = Positive</t>
  </si>
  <si>
    <t>YR7 - Do you have ideas about what subjects you want to study for GCSE?  = Positive</t>
  </si>
  <si>
    <t>YR7 - Do you understand this option after Year 11? Apprenticeships  = Positive</t>
  </si>
  <si>
    <t>YR7 - Do you understand this option after Year 11? A-levels  = Positive</t>
  </si>
  <si>
    <t>YR7 - Do you understand this option after Year 11? T-levels  = Positive</t>
  </si>
  <si>
    <t>YR7 - Do you understand this option after Year 11? Other vocational routes such as BTEC  = Positive</t>
  </si>
  <si>
    <t>YR7 - Have you thought about which of these options might be right for you?  = Positive</t>
  </si>
  <si>
    <t>YR7 - Do you know how to make a good impression if you want to be chosen for a position of responsibility?  = Positive</t>
  </si>
  <si>
    <t>YR7 - Do you feel optimistic when you think about your future career?  = Positive</t>
  </si>
  <si>
    <t>a. Test Value = .5</t>
  </si>
  <si>
    <t>YR7 - Using your own ideas, in schoolwork and things you do outside of school  = Positive</t>
  </si>
  <si>
    <t>YR7 - Solving problems, by thinking about the positives and negatives of different options  = Positive</t>
  </si>
  <si>
    <t>YR7 - Taking part in group discussions to reach shared decisions  = Positive</t>
  </si>
  <si>
    <t>YR7 - Working well with others by respecting different opinions  = Positive</t>
  </si>
  <si>
    <t>YR7 - Listening actively, for example by taking notes or asking questions if you don't understand = Positive</t>
  </si>
  <si>
    <t>YR7 - Speaking clearly by making points in a sensible order and using appropriate language  = Positive</t>
  </si>
  <si>
    <t>YR7 - Keeping trying when something goes wrong  = Positive</t>
  </si>
  <si>
    <t>YR7 - Having a positive approach to new challenges  = Positive</t>
  </si>
  <si>
    <t>*Y9 CKS</t>
  </si>
  <si>
    <t xml:space="preserve">  /ONESAMPLE Y9_CKS1_pscore Y9_CKS2_pscore Y9_CKS3_pscore Y9_CKS4_pscore Y9_CKS5_pscore</t>
  </si>
  <si>
    <t>Y9_CKS6_pscore Y9_CKS7_pscore Y9_CKS8_pscore Y9_CKS9_pscore Y9_CKS10_pscore Y9_CKS11_pscore Y9_CKS13_pscore</t>
  </si>
  <si>
    <t>YR9 - Have you heard different people talk about their jobs other than those of your family or carers?  = Positive</t>
  </si>
  <si>
    <t>YR9 - Are you aware of some of the types of businesses or employers in your area of the country?  = Positive</t>
  </si>
  <si>
    <t>YR9 - Do you know what skills employers need?  = Positive</t>
  </si>
  <si>
    <t>YR9 - Do you know how to find out how much you could earn in different types of jobs?  = Positive</t>
  </si>
  <si>
    <t>YR9 - Have you thought about how jobs and careers may change in the future?  = Positive</t>
  </si>
  <si>
    <t>YR9 - At school, do you know who to go to for information and guidance about careers?  = Positive</t>
  </si>
  <si>
    <t>YR9 - Do you know any trustworthy websites that can help you decide what to do in the future?  = Positive</t>
  </si>
  <si>
    <t>YR9 - Do you have ideas about what you might do for a job or career in the future?  = Positive</t>
  </si>
  <si>
    <t>YR9 - Do you know what subjects you want to study for GCSE? = Positive</t>
  </si>
  <si>
    <t>YR9 - Do you understand this option after Year 11? Apprenticeships  = Positive</t>
  </si>
  <si>
    <t>YR9 - Do you understand this option after Year 11? A-levels  = Positive</t>
  </si>
  <si>
    <t>YR9 - Do you understand this option after Year 11? T-levels  = Positive</t>
  </si>
  <si>
    <t>YR9  - Do you understand this option after Year 11? Other vocational routes such as BTEC  = Positive</t>
  </si>
  <si>
    <t>YR9 - Have you thought about which of these options might be right for you?  = Positive</t>
  </si>
  <si>
    <t>YR9 - Do you know how to make a good impression if you want to be chosen for a position of responsibility?  = Positive</t>
  </si>
  <si>
    <t>*Y9 ES</t>
  </si>
  <si>
    <t xml:space="preserve">  /ONESAMPLE Y9_Creativity_pscore Y9_Problem_Solving_pscore</t>
  </si>
  <si>
    <t>Y9_Leadership_pscore Y9_Teamwork_pscore Y9_Listening_pscore Y9_Speaking_pscore Y9_Staying_Positive_pscore</t>
  </si>
  <si>
    <t>Y9_Aiming_High_pscore TESTVAL=0.5</t>
  </si>
  <si>
    <t>YR9 - Developing ideas by writing things down or asking yourself questions  = Positive</t>
  </si>
  <si>
    <t>YR9 - Planning a complex task by considering the range of options  = Positive</t>
  </si>
  <si>
    <t>YR9 - Recognising strengths and areas for development in yourself and others  = Positive</t>
  </si>
  <si>
    <t>YR9 - Taking part in group decision making  = Positive</t>
  </si>
  <si>
    <t>YR9 - Showing you're listening through your body language or how you respond = Positive</t>
  </si>
  <si>
    <t>YR9 - Speaking engagingly through tone, expression and gesture  = Positive</t>
  </si>
  <si>
    <t>YR9 - Looking for opportunities in difficult situations  = Positive</t>
  </si>
  <si>
    <t>YR9 - Planning tasks in order of importance to achieve goals  = Positive</t>
  </si>
  <si>
    <t>SORT CASES by YrGp.</t>
  </si>
  <si>
    <t>SPLIT FILE by YrGp.</t>
  </si>
  <si>
    <t>*Y7 CKS</t>
  </si>
  <si>
    <t>TEMPORARY.</t>
  </si>
  <si>
    <t>SELECT IF YrGp=7.</t>
  </si>
  <si>
    <t>*Y7 ES</t>
  </si>
  <si>
    <t xml:space="preserve">  /ONESAMPLE Y7_Creativity_pscore Y7_Problem_Solving_pscore</t>
  </si>
  <si>
    <t>Y7_Leadership_pscore Y7_Teamwork_pscore Y7_Listening_pscore</t>
  </si>
  <si>
    <t>Y7_Speaking_pscore Y7_Staying_Positive_pscore Y7_Aiming_High_pscore TESTVAL=0.5</t>
  </si>
  <si>
    <t>SELECT IF YrGp=8 Or YrGp=9.</t>
  </si>
  <si>
    <t>SELECT IF YrGp=8 OR YrGp=9.</t>
  </si>
  <si>
    <t>*Ks4 CKS</t>
  </si>
  <si>
    <t>SELECT IF YrGp=10 OR YrGp=11.</t>
  </si>
  <si>
    <t xml:space="preserve">  /ONESAMPLE KS4_CKS1_pscore KS4_CKS2_pscore KS4_CKS3_pscore KS4_CKS4_pscore</t>
  </si>
  <si>
    <t>KS4_CKS5_pscore KS4_CKS6_pscore KS4_CKS7_pscore</t>
  </si>
  <si>
    <t>KS4_CKS8_pscore KS4_CKS9_pscore KS4_CKS10_pscore KS4_CKS_AQConf_pscore KS4_CKS11_pscore</t>
  </si>
  <si>
    <t>KS4_CKS12_pscore KS4_CKS14_pscore KS4_CKS15_pscore KS4_CKS16_pscore KS4_CKS17_pscore KS4_CKS18_pscore KS4_CKS19_pscore</t>
  </si>
  <si>
    <t>KS4_CKS20_pscore KS4_CKS_AQOpt_pscore TESTVAL=0.5</t>
  </si>
  <si>
    <t>KS4 - Have you heard different people talk about their jobs other than those of your family or carers?  = Positive</t>
  </si>
  <si>
    <t>KS4 - Are you aware of some of the types of businesses or employers in your area of the country?  = Positive</t>
  </si>
  <si>
    <t>KS4 - Do you know what skills employers need?  = Positive</t>
  </si>
  <si>
    <t>KS4 - Do you know how to find out how much you could earn in different types of jobs?  = Positive</t>
  </si>
  <si>
    <t>KS4 - Have you thought about how jobs and careers may change in the future?  = Positive</t>
  </si>
  <si>
    <t>KS4 - Do you have support to help you make education and career choices?  = Positive</t>
  </si>
  <si>
    <t>KS4 - Do you know any trustworthy websites that can help you decide what to do in the future?  = Positive</t>
  </si>
  <si>
    <t>KS4 - Have you made contact with people who work in jobs that interest you?  = Positive</t>
  </si>
  <si>
    <t>KS4 - Do you have ideas about what you might do for a job or career in the future?  = Positive</t>
  </si>
  <si>
    <t>KS4 - Do you have a plan for your next step after Year 11?  = Positive</t>
  </si>
  <si>
    <t>KS4 - Do you feel confident about your next step after year 11?  = Positive</t>
  </si>
  <si>
    <t>KS4 - Do you understand this option after Year 11? Apprenticeships  = Positive</t>
  </si>
  <si>
    <t>KS4 - Do you understand this option after Year 11? A-levels  = Positive</t>
  </si>
  <si>
    <t>KS4 - Do you understand this option after Year 11? T-levels  = Positive</t>
  </si>
  <si>
    <t>KS4 - Do you understand this option after Year 11? Other vocational routes such as BTEC  = Positive</t>
  </si>
  <si>
    <t>KS4 - Have you thought about which of these options might be right for you?  = Positive</t>
  </si>
  <si>
    <t>KS4 - Do you understand the short and long term impacts of your education and career choices?  = Positive</t>
  </si>
  <si>
    <t>KS4 - Do you know about different types of recruitment and selection processes, including interviews and assessment centres?  = Positive</t>
  </si>
  <si>
    <t>KS4 - Do you know how to make a good impression when applying for a course or job?  = Positive</t>
  </si>
  <si>
    <t>KS4 - Do you feel confident talking about your skills in an interview?  = Positive</t>
  </si>
  <si>
    <t>KS4 - Do you feel optimistic when you think about your future career?  = Positive</t>
  </si>
  <si>
    <t>*Ks4 ES</t>
  </si>
  <si>
    <t xml:space="preserve">  /ONESAMPLE KS4_Creativity_pscore KS4_Problem_Solving_pscore KS4_Leadership_pscore KS4_Teamwork_pscore KS4_Listening_pscore</t>
  </si>
  <si>
    <t>KS4_Speaking_pscore KS4_Staying_Positive_pscore KS4_Aiming_High_pscore TESTVAL=0.5</t>
  </si>
  <si>
    <t>KS4 - Being creative by coming up with new or different ways of doing things  = Positive</t>
  </si>
  <si>
    <t>KS4 - Testing different ideas to solve complex tasks  = Positive</t>
  </si>
  <si>
    <t>KS4 - Supporting others through mentoring or coaching  = Positive</t>
  </si>
  <si>
    <t>KS4 - Helping to resolve disagreements in a team  = Positive</t>
  </si>
  <si>
    <t>KS4 - Being aware of how a speaker is influencing by the way they speak  = Positive</t>
  </si>
  <si>
    <t>KS4 - Adapting what you say depending on the response of listeners  = Positive</t>
  </si>
  <si>
    <t>KS4 - Identifying the positives and negatives in an opportunity  = Positive</t>
  </si>
  <si>
    <t>KS4 - Creating plans with clear targets  = Positive</t>
  </si>
  <si>
    <t>*Ks5 CKS</t>
  </si>
  <si>
    <t>SELECT IF YrGp=12 OR YrGp=13.</t>
  </si>
  <si>
    <t xml:space="preserve">  /ONESAMPLE KS5_CKS1_pscore KS5_CKS2_pscore KS5_CKS3_pscore KS5_CKS4_pscore</t>
  </si>
  <si>
    <t>KS5_CKS5_pscore KS5_CKS6_pscore KS5_CKS7_pscore KS5_CKS8_pscore</t>
  </si>
  <si>
    <t>KS5_CKS9_pscore KS5_CKS10_pscore KS5_CKS_AQConf_pscore KS5_CKS11_pscore</t>
  </si>
  <si>
    <t>KS5_CKS12_pscore KS5_CKS13_pscore KS5_CKS14_pscore KS5_CKS15_pscore</t>
  </si>
  <si>
    <t>KS5_CKS16_pscore KS5_CKS17_pscore KS5_CKS18_pscore KS5_CKS19_pscore</t>
  </si>
  <si>
    <t>KS5_CKS_AQSat_pscore KS5_CKS_AQOpt_pscore TESTVAL=0.5</t>
  </si>
  <si>
    <t>KS5 - Have you heard different people talk about their jobs other than those of your family or carers?  = Positive</t>
  </si>
  <si>
    <t>KS5 - Are you aware of some of the types of businesses or employers in your area of the country?  = Positive</t>
  </si>
  <si>
    <t>KS5 - Do you know what skills employers need?  = Positive</t>
  </si>
  <si>
    <t>KS5 - Do you know how to find out how much you could earn in different types of jobs?  = Positive</t>
  </si>
  <si>
    <t>KS5 - Have you thought about how jobs and careers may change in the future?  = Positive</t>
  </si>
  <si>
    <t>KS5 - Do you have support to help you make education and career choices?  = Positive</t>
  </si>
  <si>
    <t>KS5 - Do you know any trustworthy websites that can help you decide what to do in the future?  = Positive</t>
  </si>
  <si>
    <t>KS5 - Have you made contact with people who work in jobs that interest you?  = Positive</t>
  </si>
  <si>
    <t>KS5 - Do you have ideas about what you might do for a job or career in the future?  = Positive</t>
  </si>
  <si>
    <t>KS5 - Do you have a plan for your next step after you leave school or college?  = Positive</t>
  </si>
  <si>
    <t>KS5 - Do you feel confident about your next step after school or college?  = Positive</t>
  </si>
  <si>
    <t>KS5 - Do you understand this option which is available at 18? Apprenticeship- intermediate or advanced = Positive</t>
  </si>
  <si>
    <t>KS5 - Do you understand this option which is available at 18? Higher education (academic)- university  = Positive</t>
  </si>
  <si>
    <t>KS5 - Do you understand this option which is available at 18? Higher education (technical)- higher and degree apprenticeships, higher technical qualifications (HTQs) = Positive</t>
  </si>
  <si>
    <t>KS5 - Do you understand this option which is avaliable at 18? Employment  = Positive</t>
  </si>
  <si>
    <t>KS5 - Have you thought about which of these options might be right for you?  = Positive</t>
  </si>
  <si>
    <t>KS5 - Do you understand the short and long term impacts of your education and career choices?  = Positive</t>
  </si>
  <si>
    <t>KS5 - Do you know about different types of recruitment and selection processes, including interviews and assessment centres?  = Positive</t>
  </si>
  <si>
    <t>KS5 - Do you know how to make a good impression when applying for a course or job?  = Positive</t>
  </si>
  <si>
    <t>KS5 - Do you feel confident talking about your skills in an interview?  = Positive</t>
  </si>
  <si>
    <t>KS5 - Are you satisfied with the choice you made for your post-16 pathway?  = Positive</t>
  </si>
  <si>
    <t>KS5 - Do you feel optimistic when you think about your future career?  = Positive</t>
  </si>
  <si>
    <t>*Ks5 ES</t>
  </si>
  <si>
    <t xml:space="preserve">  /ONESAMPLE KS5_Creativity_pscore KS5_Problem_Solving_pscore</t>
  </si>
  <si>
    <t>KS5_Leadership_pscore KS5_Teamwork_pscore KS5_Listening_pscore KS5_Speaking_pscore</t>
  </si>
  <si>
    <t>KS5_Staying_Positive_pscore KS5_Aiming_High_pscore TESTVAL=0.5</t>
  </si>
  <si>
    <t>KS5 - Supporting others to be creative by coming up with new ways of doing things  = Positive</t>
  </si>
  <si>
    <t>KS5 - Creating detailed plans to solve a challenge  = Positive</t>
  </si>
  <si>
    <t>KS5 - Describing the type of leader you are  = Positive</t>
  </si>
  <si>
    <t>KS5 - Suggesting improvements to a team to change the way they do things  = Positive</t>
  </si>
  <si>
    <t>KS5 - Listening critically to different points of view and being aware of bias  = Positive</t>
  </si>
  <si>
    <t>KS5 - Changing what you say to persuade people  = Positive</t>
  </si>
  <si>
    <t>KS5 - Supporting others to stay positive  = Positive</t>
  </si>
  <si>
    <t>KS5 - Developing long-term strategies, taking into account strengths, weaknesses, opportunities and threats = Positive</t>
  </si>
  <si>
    <t>Y9_CKS14_pscore Y9_CKS15_pscore Y9_CKS16_pscore Y9_CKS_AQOpt_pscore TESTVAL=0.5</t>
  </si>
  <si>
    <t>YR9 - Do you feel optimistic when you think about your future career?  = Positive</t>
  </si>
  <si>
    <t>DATASET CLOSE DataSet9.</t>
  </si>
  <si>
    <t>GET</t>
  </si>
  <si>
    <t xml:space="preserve">  FILE='C:\Users\DaveMansi\OneDrive - The Careers and Enterprise Company\Documents - Compass+ Data and Analysis\17. FSQ data June 25\FSQ 11 June 2025_manged.sav'.</t>
  </si>
  <si>
    <t>DATASET NAME DataSet10 WINDOW=FRONT.</t>
  </si>
  <si>
    <t>(% students already chosen what subjects they want to study for GCSE, included in above)</t>
  </si>
  <si>
    <t>Not SEND</t>
  </si>
  <si>
    <r>
      <t>Observed - Test Value</t>
    </r>
    <r>
      <rPr>
        <vertAlign val="superscript"/>
        <sz val="12"/>
        <color indexed="62"/>
        <rFont val="Arial"/>
        <family val="2"/>
      </rPr>
      <t>a</t>
    </r>
  </si>
  <si>
    <t>URN</t>
  </si>
  <si>
    <t>YR9 - Do you know what subjects you want to study for GCSE?</t>
  </si>
  <si>
    <t>Negative</t>
  </si>
  <si>
    <t>Positive</t>
  </si>
  <si>
    <t>N/A- already chosen GCSE options</t>
  </si>
  <si>
    <t>Future Skills Questionnaire 2024/25</t>
  </si>
  <si>
    <r>
      <t xml:space="preserve">*These questions were </t>
    </r>
    <r>
      <rPr>
        <b/>
        <sz val="11"/>
        <rFont val="Calibri"/>
        <family val="2"/>
      </rPr>
      <t>added</t>
    </r>
    <r>
      <rPr>
        <sz val="11"/>
        <rFont val="Calibri"/>
        <family val="2"/>
      </rPr>
      <t xml:space="preserve"> in 2023/24</t>
    </r>
  </si>
  <si>
    <r>
      <t xml:space="preserve">**These questions were </t>
    </r>
    <r>
      <rPr>
        <b/>
        <sz val="11"/>
        <rFont val="Calibri"/>
        <family val="2"/>
      </rPr>
      <t>removed</t>
    </r>
    <r>
      <rPr>
        <sz val="11"/>
        <rFont val="Calibri"/>
        <family val="2"/>
      </rPr>
      <t xml:space="preserve"> in 2023/24</t>
    </r>
  </si>
  <si>
    <t>The Future Skills Questionnaire (FSQ), launched by The Careers &amp; Enterprise Company in September 2021 as part of the Compass+ careers programme management tool, is freely available to state-funded secondary schools, special schools, and alternative provision across England. It is a self-completion survey that tracks learners' career readiness at key transition points throughout secondary education. The FSQ enables Careers Leaders to plan, target and evaluate career programmes using learner feedback. The continued growth in participation (more than double last year) reflects the increasing engagement of Careers Leaders with digital tools and data-driven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</si>
</sst>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0%"/>
    <numFmt numFmtId="166" formatCode="###0.0"/>
    <numFmt numFmtId="167" formatCode="###0.000"/>
    <numFmt numFmtId="168" formatCode="###0.00"/>
  </numFmts>
  <fonts count="39" x14ac:knownFonts="1">
    <font>
      <sz val="11"/>
      <color theme="1"/>
      <name val="Aptos Narrow"/>
      <family val="2"/>
      <scheme val="minor"/>
    </font>
    <font>
      <b/>
      <sz val="32"/>
      <color rgb="FF00A8A8"/>
      <name val="Aptos Narrow"/>
      <family val="2"/>
      <scheme val="minor"/>
    </font>
    <font>
      <sz val="11"/>
      <color theme="1"/>
      <name val="Aptos Narrow"/>
      <family val="2"/>
      <scheme val="minor"/>
    </font>
    <font>
      <sz val="10"/>
      <name val="Arial"/>
      <family val="2"/>
    </font>
    <font>
      <b/>
      <sz val="11"/>
      <color theme="0"/>
      <name val="Aptos Narrow"/>
      <family val="2"/>
      <scheme val="minor"/>
    </font>
    <font>
      <u/>
      <sz val="11"/>
      <color theme="10"/>
      <name val="Aptos Narrow"/>
      <family val="2"/>
      <scheme val="minor"/>
    </font>
    <font>
      <sz val="10"/>
      <name val="Arial"/>
      <family val="2"/>
    </font>
    <font>
      <b/>
      <sz val="14"/>
      <color indexed="8"/>
      <name val="Arial Bold"/>
    </font>
    <font>
      <b/>
      <sz val="14"/>
      <color theme="1"/>
      <name val="Arial Bold"/>
    </font>
    <font>
      <sz val="10"/>
      <color theme="1"/>
      <name val="Arial"/>
      <family val="2"/>
    </font>
    <font>
      <sz val="12"/>
      <color indexed="8"/>
      <name val="Courier New"/>
      <family val="3"/>
    </font>
    <font>
      <sz val="12"/>
      <color indexed="61"/>
      <name val="Arial"/>
      <family val="2"/>
    </font>
    <font>
      <sz val="12"/>
      <color theme="1"/>
      <name val="Courier New"/>
      <family val="3"/>
    </font>
    <font>
      <sz val="10"/>
      <name val="Arial"/>
      <family val="2"/>
    </font>
    <font>
      <b/>
      <sz val="14"/>
      <color indexed="60"/>
      <name val="Arial Bold"/>
    </font>
    <font>
      <sz val="12"/>
      <color indexed="60"/>
      <name val="Arial"/>
      <family val="2"/>
    </font>
    <font>
      <sz val="12"/>
      <color indexed="62"/>
      <name val="Arial"/>
      <family val="2"/>
    </font>
    <font>
      <vertAlign val="superscript"/>
      <sz val="12"/>
      <color indexed="62"/>
      <name val="Arial"/>
      <family val="2"/>
    </font>
    <font>
      <sz val="11"/>
      <color theme="1"/>
      <name val="Arial"/>
      <family val="2"/>
    </font>
    <font>
      <b/>
      <sz val="12"/>
      <color rgb="FFFFFFFF"/>
      <name val="Arial"/>
      <family val="2"/>
    </font>
    <font>
      <b/>
      <sz val="12"/>
      <color theme="1"/>
      <name val="Arial"/>
      <family val="2"/>
    </font>
    <font>
      <b/>
      <u/>
      <sz val="12"/>
      <color theme="10"/>
      <name val="Arial"/>
      <family val="2"/>
    </font>
    <font>
      <sz val="12"/>
      <color theme="1"/>
      <name val="Arial"/>
      <family val="2"/>
    </font>
    <font>
      <b/>
      <sz val="20"/>
      <color rgb="FF00A8A8"/>
      <name val="Arial"/>
      <family val="2"/>
    </font>
    <font>
      <b/>
      <sz val="12"/>
      <name val="Arial"/>
      <family val="2"/>
    </font>
    <font>
      <b/>
      <sz val="12"/>
      <color theme="0"/>
      <name val="Arial"/>
      <family val="2"/>
    </font>
    <font>
      <b/>
      <sz val="20"/>
      <color rgb="FF00A8A8"/>
      <name val="Arial"/>
    </font>
    <font>
      <sz val="11"/>
      <color theme="1"/>
      <name val="Arial"/>
    </font>
    <font>
      <b/>
      <sz val="32"/>
      <color rgb="FF00A8A8"/>
      <name val="Calibri"/>
      <family val="2"/>
    </font>
    <font>
      <b/>
      <sz val="11"/>
      <color theme="0"/>
      <name val="Calibri"/>
      <family val="2"/>
    </font>
    <font>
      <b/>
      <sz val="16"/>
      <color theme="0"/>
      <name val="Calibri"/>
      <family val="2"/>
    </font>
    <font>
      <b/>
      <sz val="11"/>
      <color theme="1"/>
      <name val="Calibri"/>
      <family val="2"/>
    </font>
    <font>
      <sz val="11"/>
      <color theme="1"/>
      <name val="Calibri"/>
      <family val="2"/>
    </font>
    <font>
      <sz val="10"/>
      <name val="Calibri"/>
      <family val="2"/>
    </font>
    <font>
      <sz val="12"/>
      <color rgb="FF000000"/>
      <name val="Calibri"/>
      <family val="2"/>
    </font>
    <font>
      <b/>
      <sz val="11"/>
      <color theme="5"/>
      <name val="Calibri"/>
      <family val="2"/>
    </font>
    <font>
      <b/>
      <sz val="10"/>
      <color theme="5"/>
      <name val="Calibri"/>
      <family val="2"/>
    </font>
    <font>
      <sz val="11"/>
      <name val="Calibri"/>
      <family val="2"/>
    </font>
    <font>
      <b/>
      <sz val="11"/>
      <name val="Calibri"/>
      <family val="2"/>
    </font>
  </fonts>
  <fills count="11">
    <fill>
      <patternFill patternType="none"/>
    </fill>
    <fill>
      <patternFill patternType="gray125"/>
    </fill>
    <fill>
      <patternFill patternType="solid">
        <fgColor theme="0"/>
        <bgColor indexed="64"/>
      </patternFill>
    </fill>
    <fill>
      <patternFill patternType="solid">
        <fgColor rgb="FF00A8A8"/>
        <bgColor indexed="64"/>
      </patternFill>
    </fill>
    <fill>
      <patternFill patternType="solid">
        <fgColor rgb="FFE8B463"/>
        <bgColor indexed="64"/>
      </patternFill>
    </fill>
    <fill>
      <patternFill patternType="solid">
        <fgColor rgb="FFED6E4F"/>
        <bgColor indexed="64"/>
      </patternFill>
    </fill>
    <fill>
      <patternFill patternType="solid">
        <fgColor rgb="FF525E93"/>
        <bgColor indexed="64"/>
      </patternFill>
    </fill>
    <fill>
      <patternFill patternType="solid">
        <fgColor rgb="FF006992"/>
        <bgColor indexed="64"/>
      </patternFill>
    </fill>
    <fill>
      <patternFill patternType="solid">
        <fgColor theme="2" tint="-9.9978637043366805E-2"/>
        <bgColor indexed="64"/>
      </patternFill>
    </fill>
    <fill>
      <patternFill patternType="solid">
        <fgColor indexed="31"/>
        <bgColor indexed="64"/>
      </patternFill>
    </fill>
    <fill>
      <patternFill patternType="solid">
        <fgColor indexed="9"/>
        <bgColor indexed="64"/>
      </patternFill>
    </fill>
  </fills>
  <borders count="8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2"/>
      </right>
      <top/>
      <bottom/>
      <diagonal/>
    </border>
    <border>
      <left/>
      <right/>
      <top style="thin">
        <color indexed="63"/>
      </top>
      <bottom style="thin">
        <color indexed="63"/>
      </bottom>
      <diagonal/>
    </border>
    <border>
      <left/>
      <right/>
      <top/>
      <bottom style="thin">
        <color indexed="63"/>
      </bottom>
      <diagonal/>
    </border>
    <border>
      <left/>
      <right/>
      <top style="thin">
        <color indexed="63"/>
      </top>
      <bottom/>
      <diagonal/>
    </border>
    <border>
      <left/>
      <right style="thin">
        <color indexed="31"/>
      </right>
      <top style="thin">
        <color indexed="63"/>
      </top>
      <bottom style="thin">
        <color indexed="63"/>
      </bottom>
      <diagonal/>
    </border>
    <border>
      <left style="thin">
        <color indexed="31"/>
      </left>
      <right style="thin">
        <color indexed="31"/>
      </right>
      <top style="thin">
        <color indexed="63"/>
      </top>
      <bottom style="thin">
        <color indexed="63"/>
      </bottom>
      <diagonal/>
    </border>
    <border>
      <left style="thin">
        <color indexed="31"/>
      </left>
      <right/>
      <top style="thin">
        <color indexed="63"/>
      </top>
      <bottom style="thin">
        <color indexed="63"/>
      </bottom>
      <diagonal/>
    </border>
    <border>
      <left/>
      <right style="thin">
        <color indexed="31"/>
      </right>
      <top style="thin">
        <color indexed="63"/>
      </top>
      <bottom/>
      <diagonal/>
    </border>
    <border>
      <left style="thin">
        <color indexed="31"/>
      </left>
      <right style="thin">
        <color indexed="31"/>
      </right>
      <top style="thin">
        <color indexed="63"/>
      </top>
      <bottom/>
      <diagonal/>
    </border>
    <border>
      <left style="thin">
        <color indexed="31"/>
      </left>
      <right/>
      <top style="thin">
        <color indexed="63"/>
      </top>
      <bottom/>
      <diagonal/>
    </border>
    <border>
      <left/>
      <right/>
      <top style="thin">
        <color indexed="63"/>
      </top>
      <bottom style="thin">
        <color indexed="61"/>
      </bottom>
      <diagonal/>
    </border>
    <border>
      <left/>
      <right/>
      <top/>
      <bottom style="thin">
        <color indexed="61"/>
      </bottom>
      <diagonal/>
    </border>
    <border>
      <left/>
      <right style="thin">
        <color indexed="31"/>
      </right>
      <top/>
      <bottom style="thin">
        <color indexed="61"/>
      </bottom>
      <diagonal/>
    </border>
    <border>
      <left style="thin">
        <color indexed="31"/>
      </left>
      <right style="thin">
        <color indexed="31"/>
      </right>
      <top/>
      <bottom style="thin">
        <color indexed="61"/>
      </bottom>
      <diagonal/>
    </border>
    <border>
      <left style="thin">
        <color indexed="31"/>
      </left>
      <right/>
      <top/>
      <bottom style="thin">
        <color indexed="61"/>
      </bottom>
      <diagonal/>
    </border>
    <border>
      <left/>
      <right/>
      <top style="thin">
        <color indexed="61"/>
      </top>
      <bottom/>
      <diagonal/>
    </border>
    <border>
      <left/>
      <right/>
      <top style="thin">
        <color indexed="61"/>
      </top>
      <bottom style="thin">
        <color indexed="63"/>
      </bottom>
      <diagonal/>
    </border>
    <border>
      <left/>
      <right style="thin">
        <color indexed="31"/>
      </right>
      <top style="thin">
        <color indexed="61"/>
      </top>
      <bottom style="thin">
        <color indexed="63"/>
      </bottom>
      <diagonal/>
    </border>
    <border>
      <left style="thin">
        <color indexed="31"/>
      </left>
      <right style="thin">
        <color indexed="31"/>
      </right>
      <top style="thin">
        <color indexed="61"/>
      </top>
      <bottom style="thin">
        <color indexed="63"/>
      </bottom>
      <diagonal/>
    </border>
    <border>
      <left style="thin">
        <color indexed="31"/>
      </left>
      <right/>
      <top style="thin">
        <color indexed="61"/>
      </top>
      <bottom style="thin">
        <color indexed="63"/>
      </bottom>
      <diagonal/>
    </border>
    <border>
      <left/>
      <right style="thin">
        <color indexed="31"/>
      </right>
      <top style="thin">
        <color indexed="63"/>
      </top>
      <bottom style="thin">
        <color indexed="61"/>
      </bottom>
      <diagonal/>
    </border>
    <border>
      <left style="thin">
        <color indexed="31"/>
      </left>
      <right style="thin">
        <color indexed="31"/>
      </right>
      <top style="thin">
        <color indexed="63"/>
      </top>
      <bottom style="thin">
        <color indexed="61"/>
      </bottom>
      <diagonal/>
    </border>
    <border>
      <left style="thin">
        <color indexed="31"/>
      </left>
      <right/>
      <top style="thin">
        <color indexed="63"/>
      </top>
      <bottom style="thin">
        <color indexed="61"/>
      </bottom>
      <diagonal/>
    </border>
    <border>
      <left/>
      <right style="thin">
        <color indexed="63"/>
      </right>
      <top/>
      <bottom/>
      <diagonal/>
    </border>
    <border>
      <left style="thin">
        <color indexed="63"/>
      </left>
      <right style="thin">
        <color indexed="63"/>
      </right>
      <top/>
      <bottom/>
      <diagonal/>
    </border>
    <border>
      <left style="thin">
        <color indexed="63"/>
      </left>
      <right/>
      <top/>
      <bottom/>
      <diagonal/>
    </border>
    <border>
      <left/>
      <right style="thin">
        <color indexed="63"/>
      </right>
      <top/>
      <bottom style="thin">
        <color indexed="61"/>
      </bottom>
      <diagonal/>
    </border>
    <border>
      <left style="thin">
        <color indexed="63"/>
      </left>
      <right/>
      <top/>
      <bottom style="thin">
        <color indexed="61"/>
      </bottom>
      <diagonal/>
    </border>
    <border>
      <left style="thin">
        <color indexed="63"/>
      </left>
      <right style="thin">
        <color indexed="63"/>
      </right>
      <top/>
      <bottom style="thin">
        <color indexed="61"/>
      </bottom>
      <diagonal/>
    </border>
    <border>
      <left/>
      <right/>
      <top style="thin">
        <color indexed="61"/>
      </top>
      <bottom style="thin">
        <color indexed="61"/>
      </bottom>
      <diagonal/>
    </border>
    <border>
      <left/>
      <right style="thin">
        <color indexed="63"/>
      </right>
      <top style="thin">
        <color indexed="61"/>
      </top>
      <bottom style="thin">
        <color indexed="61"/>
      </bottom>
      <diagonal/>
    </border>
    <border>
      <left style="thin">
        <color indexed="63"/>
      </left>
      <right/>
      <top style="thin">
        <color indexed="61"/>
      </top>
      <bottom style="thin">
        <color indexed="61"/>
      </bottom>
      <diagonal/>
    </border>
    <border>
      <left style="thin">
        <color indexed="63"/>
      </left>
      <right style="thin">
        <color indexed="63"/>
      </right>
      <top style="thin">
        <color indexed="61"/>
      </top>
      <bottom style="thin">
        <color indexed="61"/>
      </bottom>
      <diagonal/>
    </border>
    <border>
      <left/>
      <right/>
      <top style="thin">
        <color indexed="61"/>
      </top>
      <bottom style="thin">
        <color indexed="22"/>
      </bottom>
      <diagonal/>
    </border>
    <border>
      <left/>
      <right style="thin">
        <color indexed="63"/>
      </right>
      <top style="thin">
        <color indexed="61"/>
      </top>
      <bottom style="thin">
        <color indexed="22"/>
      </bottom>
      <diagonal/>
    </border>
    <border>
      <left style="thin">
        <color indexed="63"/>
      </left>
      <right style="thin">
        <color indexed="63"/>
      </right>
      <top style="thin">
        <color indexed="61"/>
      </top>
      <bottom style="thin">
        <color indexed="22"/>
      </bottom>
      <diagonal/>
    </border>
    <border>
      <left style="thin">
        <color indexed="63"/>
      </left>
      <right/>
      <top style="thin">
        <color indexed="61"/>
      </top>
      <bottom style="thin">
        <color indexed="22"/>
      </bottom>
      <diagonal/>
    </border>
    <border>
      <left/>
      <right/>
      <top style="thin">
        <color indexed="22"/>
      </top>
      <bottom style="thin">
        <color indexed="22"/>
      </bottom>
      <diagonal/>
    </border>
    <border>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top style="thin">
        <color indexed="22"/>
      </top>
      <bottom style="thin">
        <color indexed="22"/>
      </bottom>
      <diagonal/>
    </border>
    <border>
      <left/>
      <right/>
      <top style="thin">
        <color indexed="22"/>
      </top>
      <bottom style="thin">
        <color indexed="61"/>
      </bottom>
      <diagonal/>
    </border>
    <border>
      <left/>
      <right style="thin">
        <color indexed="63"/>
      </right>
      <top style="thin">
        <color indexed="22"/>
      </top>
      <bottom style="thin">
        <color indexed="61"/>
      </bottom>
      <diagonal/>
    </border>
    <border>
      <left style="thin">
        <color indexed="63"/>
      </left>
      <right style="thin">
        <color indexed="63"/>
      </right>
      <top style="thin">
        <color indexed="22"/>
      </top>
      <bottom style="thin">
        <color indexed="61"/>
      </bottom>
      <diagonal/>
    </border>
    <border>
      <left style="thin">
        <color indexed="63"/>
      </left>
      <right/>
      <top style="thin">
        <color indexed="22"/>
      </top>
      <bottom style="thin">
        <color indexed="61"/>
      </bottom>
      <diagonal/>
    </border>
    <border>
      <left/>
      <right style="thin">
        <color indexed="63"/>
      </right>
      <top style="thin">
        <color indexed="61"/>
      </top>
      <bottom/>
      <diagonal/>
    </border>
    <border>
      <left style="thin">
        <color indexed="63"/>
      </left>
      <right style="thin">
        <color indexed="63"/>
      </right>
      <top style="thin">
        <color indexed="61"/>
      </top>
      <bottom/>
      <diagonal/>
    </border>
    <border>
      <left style="thin">
        <color indexed="63"/>
      </left>
      <right/>
      <top style="thin">
        <color indexed="61"/>
      </top>
      <bottom/>
      <diagonal/>
    </border>
    <border>
      <left/>
      <right/>
      <top style="thin">
        <color indexed="22"/>
      </top>
      <bottom/>
      <diagonal/>
    </border>
    <border>
      <left/>
      <right style="thin">
        <color indexed="63"/>
      </right>
      <top style="thin">
        <color indexed="22"/>
      </top>
      <bottom/>
      <diagonal/>
    </border>
    <border>
      <left style="thin">
        <color indexed="63"/>
      </left>
      <right style="thin">
        <color indexed="63"/>
      </right>
      <top style="thin">
        <color indexed="22"/>
      </top>
      <bottom/>
      <diagonal/>
    </border>
    <border>
      <left style="thin">
        <color indexed="63"/>
      </left>
      <right/>
      <top style="thin">
        <color indexed="22"/>
      </top>
      <bottom/>
      <diagonal/>
    </border>
    <border>
      <left/>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9" fontId="2" fillId="0" borderId="0" applyFont="0" applyFill="0" applyBorder="0" applyAlignment="0" applyProtection="0"/>
    <xf numFmtId="0" fontId="5" fillId="0" borderId="0" applyNumberFormat="0" applyFill="0" applyBorder="0" applyAlignment="0" applyProtection="0"/>
    <xf numFmtId="0" fontId="6" fillId="0" borderId="0"/>
    <xf numFmtId="0" fontId="3" fillId="0" borderId="0"/>
    <xf numFmtId="0" fontId="3" fillId="0" borderId="0"/>
    <xf numFmtId="0" fontId="13" fillId="0" borderId="0"/>
    <xf numFmtId="0" fontId="13" fillId="0" borderId="0"/>
  </cellStyleXfs>
  <cellXfs count="293">
    <xf numFmtId="0" fontId="0" fillId="0" borderId="0" xfId="0"/>
    <xf numFmtId="0" fontId="0" fillId="2" borderId="0" xfId="0" applyFill="1"/>
    <xf numFmtId="9" fontId="0" fillId="0" borderId="0" xfId="1" applyFont="1"/>
    <xf numFmtId="0" fontId="0" fillId="0" borderId="6" xfId="0" applyBorder="1"/>
    <xf numFmtId="0" fontId="1" fillId="2" borderId="0" xfId="0" applyFont="1" applyFill="1"/>
    <xf numFmtId="9" fontId="0" fillId="2" borderId="0" xfId="0" applyNumberFormat="1" applyFill="1"/>
    <xf numFmtId="0" fontId="9" fillId="0" borderId="0" xfId="3" applyFont="1"/>
    <xf numFmtId="0" fontId="9" fillId="0" borderId="0" xfId="4" applyFont="1"/>
    <xf numFmtId="0" fontId="12" fillId="0" borderId="0" xfId="3" applyFont="1"/>
    <xf numFmtId="0" fontId="12" fillId="0" borderId="0" xfId="4" applyFont="1"/>
    <xf numFmtId="0" fontId="8" fillId="0" borderId="0" xfId="4" applyFont="1"/>
    <xf numFmtId="0" fontId="8" fillId="0" borderId="0" xfId="3" applyFont="1"/>
    <xf numFmtId="0" fontId="3" fillId="0" borderId="0" xfId="5"/>
    <xf numFmtId="0" fontId="10" fillId="0" borderId="0" xfId="5" applyFont="1"/>
    <xf numFmtId="0" fontId="7" fillId="0" borderId="0" xfId="5" applyFont="1"/>
    <xf numFmtId="0" fontId="11" fillId="0" borderId="23" xfId="5" applyFont="1" applyBorder="1" applyAlignment="1">
      <alignment horizontal="center" wrapText="1"/>
    </xf>
    <xf numFmtId="9" fontId="3" fillId="0" borderId="0" xfId="1" applyFont="1"/>
    <xf numFmtId="9" fontId="11" fillId="0" borderId="23" xfId="1" applyFont="1" applyBorder="1" applyAlignment="1">
      <alignment horizontal="center" wrapText="1"/>
    </xf>
    <xf numFmtId="0" fontId="14" fillId="0" borderId="0" xfId="6" applyFont="1" applyAlignment="1">
      <alignment horizontal="center" vertical="center" wrapText="1"/>
    </xf>
    <xf numFmtId="0" fontId="13" fillId="0" borderId="0" xfId="6"/>
    <xf numFmtId="0" fontId="15" fillId="10" borderId="0" xfId="6" applyFont="1" applyFill="1"/>
    <xf numFmtId="0" fontId="16" fillId="9" borderId="25" xfId="6" applyFont="1" applyFill="1" applyBorder="1" applyAlignment="1">
      <alignment horizontal="left" vertical="top" wrapText="1"/>
    </xf>
    <xf numFmtId="164" fontId="15" fillId="0" borderId="25" xfId="6" applyNumberFormat="1" applyFont="1" applyBorder="1" applyAlignment="1">
      <alignment horizontal="right" vertical="top"/>
    </xf>
    <xf numFmtId="0" fontId="16" fillId="9" borderId="26" xfId="6" applyFont="1" applyFill="1" applyBorder="1" applyAlignment="1">
      <alignment horizontal="left" vertical="top" wrapText="1"/>
    </xf>
    <xf numFmtId="164" fontId="15" fillId="0" borderId="26" xfId="6" applyNumberFormat="1" applyFont="1" applyBorder="1" applyAlignment="1">
      <alignment horizontal="right" vertical="top"/>
    </xf>
    <xf numFmtId="0" fontId="16" fillId="9" borderId="24" xfId="6" applyFont="1" applyFill="1" applyBorder="1" applyAlignment="1">
      <alignment horizontal="left" vertical="top" wrapText="1"/>
    </xf>
    <xf numFmtId="164" fontId="15" fillId="0" borderId="24" xfId="6" applyNumberFormat="1" applyFont="1" applyBorder="1" applyAlignment="1">
      <alignment horizontal="right" vertical="top"/>
    </xf>
    <xf numFmtId="0" fontId="16" fillId="9" borderId="33" xfId="6" applyFont="1" applyFill="1" applyBorder="1" applyAlignment="1">
      <alignment horizontal="left" vertical="top" wrapText="1"/>
    </xf>
    <xf numFmtId="164" fontId="15" fillId="0" borderId="33" xfId="6" applyNumberFormat="1" applyFont="1" applyBorder="1" applyAlignment="1">
      <alignment horizontal="right" vertical="top"/>
    </xf>
    <xf numFmtId="0" fontId="16" fillId="0" borderId="34" xfId="6" applyFont="1" applyBorder="1" applyAlignment="1">
      <alignment horizontal="left" wrapText="1"/>
    </xf>
    <xf numFmtId="0" fontId="16" fillId="0" borderId="35" xfId="6" applyFont="1" applyBorder="1" applyAlignment="1">
      <alignment horizontal="center" wrapText="1"/>
    </xf>
    <xf numFmtId="0" fontId="16" fillId="0" borderId="36" xfId="6" applyFont="1" applyBorder="1" applyAlignment="1">
      <alignment horizontal="center" wrapText="1"/>
    </xf>
    <xf numFmtId="0" fontId="16" fillId="0" borderId="37" xfId="6" applyFont="1" applyBorder="1" applyAlignment="1">
      <alignment horizontal="center" wrapText="1"/>
    </xf>
    <xf numFmtId="0" fontId="16" fillId="9" borderId="39" xfId="6" applyFont="1" applyFill="1" applyBorder="1" applyAlignment="1">
      <alignment horizontal="left" vertical="top" wrapText="1"/>
    </xf>
    <xf numFmtId="164" fontId="15" fillId="0" borderId="40" xfId="6" applyNumberFormat="1" applyFont="1" applyBorder="1" applyAlignment="1">
      <alignment horizontal="right" vertical="top"/>
    </xf>
    <xf numFmtId="166" fontId="15" fillId="0" borderId="41" xfId="6" applyNumberFormat="1" applyFont="1" applyBorder="1" applyAlignment="1">
      <alignment horizontal="right" vertical="top"/>
    </xf>
    <xf numFmtId="166" fontId="15" fillId="0" borderId="42" xfId="6" applyNumberFormat="1" applyFont="1" applyBorder="1" applyAlignment="1">
      <alignment horizontal="right" vertical="top"/>
    </xf>
    <xf numFmtId="164" fontId="15" fillId="0" borderId="27" xfId="6" applyNumberFormat="1" applyFont="1" applyBorder="1" applyAlignment="1">
      <alignment horizontal="right" vertical="top"/>
    </xf>
    <xf numFmtId="166" fontId="15" fillId="0" borderId="28" xfId="6" applyNumberFormat="1" applyFont="1" applyBorder="1" applyAlignment="1">
      <alignment horizontal="right" vertical="top"/>
    </xf>
    <xf numFmtId="166" fontId="15" fillId="0" borderId="29" xfId="6" applyNumberFormat="1" applyFont="1" applyBorder="1" applyAlignment="1">
      <alignment horizontal="right" vertical="top"/>
    </xf>
    <xf numFmtId="164" fontId="15" fillId="0" borderId="30" xfId="6" applyNumberFormat="1" applyFont="1" applyBorder="1" applyAlignment="1">
      <alignment horizontal="right" vertical="top"/>
    </xf>
    <xf numFmtId="166" fontId="15" fillId="0" borderId="31" xfId="6" applyNumberFormat="1" applyFont="1" applyBorder="1" applyAlignment="1">
      <alignment horizontal="right" vertical="top"/>
    </xf>
    <xf numFmtId="0" fontId="15" fillId="0" borderId="32" xfId="6" applyFont="1" applyBorder="1" applyAlignment="1">
      <alignment horizontal="left" vertical="top" wrapText="1"/>
    </xf>
    <xf numFmtId="164" fontId="15" fillId="0" borderId="43" xfId="6" applyNumberFormat="1" applyFont="1" applyBorder="1" applyAlignment="1">
      <alignment horizontal="right" vertical="top"/>
    </xf>
    <xf numFmtId="166" fontId="15" fillId="0" borderId="44" xfId="6" applyNumberFormat="1" applyFont="1" applyBorder="1" applyAlignment="1">
      <alignment horizontal="right" vertical="top"/>
    </xf>
    <xf numFmtId="0" fontId="15" fillId="0" borderId="45" xfId="6" applyFont="1" applyBorder="1" applyAlignment="1">
      <alignment horizontal="left" vertical="top" wrapText="1"/>
    </xf>
    <xf numFmtId="0" fontId="16" fillId="9" borderId="0" xfId="6" applyFont="1" applyFill="1" applyAlignment="1">
      <alignment horizontal="left" vertical="top" wrapText="1"/>
    </xf>
    <xf numFmtId="9" fontId="13" fillId="0" borderId="0" xfId="1" applyFont="1"/>
    <xf numFmtId="164" fontId="13" fillId="0" borderId="0" xfId="6" applyNumberFormat="1"/>
    <xf numFmtId="0" fontId="16" fillId="0" borderId="49" xfId="6" applyFont="1" applyBorder="1" applyAlignment="1">
      <alignment horizontal="center" wrapText="1"/>
    </xf>
    <xf numFmtId="0" fontId="16" fillId="0" borderId="50" xfId="6" applyFont="1" applyBorder="1" applyAlignment="1">
      <alignment horizontal="center" wrapText="1"/>
    </xf>
    <xf numFmtId="0" fontId="16" fillId="0" borderId="51" xfId="6" applyFont="1" applyBorder="1" applyAlignment="1">
      <alignment horizontal="center" wrapText="1"/>
    </xf>
    <xf numFmtId="0" fontId="16" fillId="9" borderId="52" xfId="6" applyFont="1" applyFill="1" applyBorder="1" applyAlignment="1">
      <alignment horizontal="left" vertical="top" wrapText="1"/>
    </xf>
    <xf numFmtId="164" fontId="15" fillId="0" borderId="53" xfId="6" applyNumberFormat="1" applyFont="1" applyBorder="1" applyAlignment="1">
      <alignment horizontal="right" vertical="top"/>
    </xf>
    <xf numFmtId="165" fontId="15" fillId="0" borderId="54" xfId="6" applyNumberFormat="1" applyFont="1" applyBorder="1" applyAlignment="1">
      <alignment horizontal="right" vertical="top"/>
    </xf>
    <xf numFmtId="164" fontId="15" fillId="0" borderId="55" xfId="6" applyNumberFormat="1" applyFont="1" applyBorder="1" applyAlignment="1">
      <alignment horizontal="right" vertical="top"/>
    </xf>
    <xf numFmtId="0" fontId="16" fillId="9" borderId="56" xfId="6" applyFont="1" applyFill="1" applyBorder="1" applyAlignment="1">
      <alignment horizontal="left" vertical="top" wrapText="1"/>
    </xf>
    <xf numFmtId="168" fontId="15" fillId="0" borderId="57" xfId="6" applyNumberFormat="1" applyFont="1" applyBorder="1" applyAlignment="1">
      <alignment horizontal="right" vertical="top"/>
    </xf>
    <xf numFmtId="164" fontId="15" fillId="0" borderId="58" xfId="6" applyNumberFormat="1" applyFont="1" applyBorder="1" applyAlignment="1">
      <alignment horizontal="right" vertical="top"/>
    </xf>
    <xf numFmtId="165" fontId="15" fillId="0" borderId="59" xfId="6" applyNumberFormat="1" applyFont="1" applyBorder="1" applyAlignment="1">
      <alignment horizontal="right" vertical="top"/>
    </xf>
    <xf numFmtId="0" fontId="16" fillId="9" borderId="60" xfId="6" applyFont="1" applyFill="1" applyBorder="1" applyAlignment="1">
      <alignment horizontal="left" vertical="top" wrapText="1"/>
    </xf>
    <xf numFmtId="168" fontId="15" fillId="0" borderId="61" xfId="6" applyNumberFormat="1" applyFont="1" applyBorder="1" applyAlignment="1">
      <alignment horizontal="right" vertical="top"/>
    </xf>
    <xf numFmtId="164" fontId="15" fillId="0" borderId="62" xfId="6" applyNumberFormat="1" applyFont="1" applyBorder="1" applyAlignment="1">
      <alignment horizontal="right" vertical="top"/>
    </xf>
    <xf numFmtId="165" fontId="15" fillId="0" borderId="63" xfId="6" applyNumberFormat="1" applyFont="1" applyBorder="1" applyAlignment="1">
      <alignment horizontal="right" vertical="top"/>
    </xf>
    <xf numFmtId="0" fontId="16" fillId="9" borderId="64" xfId="6" applyFont="1" applyFill="1" applyBorder="1" applyAlignment="1">
      <alignment horizontal="left" vertical="top" wrapText="1"/>
    </xf>
    <xf numFmtId="168" fontId="15" fillId="0" borderId="65" xfId="6" applyNumberFormat="1" applyFont="1" applyBorder="1" applyAlignment="1">
      <alignment horizontal="right" vertical="top"/>
    </xf>
    <xf numFmtId="164" fontId="15" fillId="0" borderId="66" xfId="6" applyNumberFormat="1" applyFont="1" applyBorder="1" applyAlignment="1">
      <alignment horizontal="right" vertical="top"/>
    </xf>
    <xf numFmtId="165" fontId="15" fillId="0" borderId="67" xfId="6" applyNumberFormat="1" applyFont="1" applyBorder="1" applyAlignment="1">
      <alignment horizontal="right" vertical="top"/>
    </xf>
    <xf numFmtId="164" fontId="15" fillId="0" borderId="59" xfId="6" applyNumberFormat="1" applyFont="1" applyBorder="1" applyAlignment="1">
      <alignment horizontal="right" vertical="top"/>
    </xf>
    <xf numFmtId="164" fontId="15" fillId="0" borderId="63" xfId="6" applyNumberFormat="1" applyFont="1" applyBorder="1" applyAlignment="1">
      <alignment horizontal="right" vertical="top"/>
    </xf>
    <xf numFmtId="164" fontId="15" fillId="0" borderId="67" xfId="6" applyNumberFormat="1" applyFont="1" applyBorder="1" applyAlignment="1">
      <alignment horizontal="right" vertical="top"/>
    </xf>
    <xf numFmtId="0" fontId="14" fillId="0" borderId="0" xfId="7" applyFont="1" applyAlignment="1">
      <alignment horizontal="center" vertical="center" wrapText="1"/>
    </xf>
    <xf numFmtId="0" fontId="13" fillId="0" borderId="0" xfId="7"/>
    <xf numFmtId="0" fontId="16" fillId="0" borderId="0" xfId="7" applyFont="1" applyAlignment="1">
      <alignment horizontal="left" wrapText="1"/>
    </xf>
    <xf numFmtId="0" fontId="16" fillId="0" borderId="46" xfId="7" applyFont="1" applyBorder="1" applyAlignment="1">
      <alignment horizontal="center" wrapText="1"/>
    </xf>
    <xf numFmtId="0" fontId="16" fillId="0" borderId="47" xfId="7" applyFont="1" applyBorder="1" applyAlignment="1">
      <alignment horizontal="center" wrapText="1"/>
    </xf>
    <xf numFmtId="0" fontId="16" fillId="0" borderId="48" xfId="7" applyFont="1" applyBorder="1" applyAlignment="1">
      <alignment horizontal="center" wrapText="1"/>
    </xf>
    <xf numFmtId="0" fontId="16" fillId="0" borderId="34" xfId="7" applyFont="1" applyBorder="1" applyAlignment="1">
      <alignment horizontal="left" wrapText="1"/>
    </xf>
    <xf numFmtId="0" fontId="16" fillId="0" borderId="49" xfId="7" applyFont="1" applyBorder="1" applyAlignment="1">
      <alignment horizontal="center" wrapText="1"/>
    </xf>
    <xf numFmtId="0" fontId="16" fillId="0" borderId="51" xfId="7" applyFont="1" applyBorder="1" applyAlignment="1">
      <alignment horizontal="center" wrapText="1"/>
    </xf>
    <xf numFmtId="0" fontId="16" fillId="0" borderId="50" xfId="7" applyFont="1" applyBorder="1" applyAlignment="1">
      <alignment horizontal="center" wrapText="1"/>
    </xf>
    <xf numFmtId="0" fontId="16" fillId="9" borderId="38" xfId="7" applyFont="1" applyFill="1" applyBorder="1" applyAlignment="1">
      <alignment horizontal="left" vertical="top" wrapText="1"/>
    </xf>
    <xf numFmtId="164" fontId="15" fillId="0" borderId="68" xfId="7" applyNumberFormat="1" applyFont="1" applyBorder="1" applyAlignment="1">
      <alignment horizontal="right" vertical="top"/>
    </xf>
    <xf numFmtId="164" fontId="15" fillId="0" borderId="69" xfId="7" applyNumberFormat="1" applyFont="1" applyBorder="1" applyAlignment="1">
      <alignment horizontal="right" vertical="top"/>
    </xf>
    <xf numFmtId="167" fontId="15" fillId="0" borderId="69" xfId="7" applyNumberFormat="1" applyFont="1" applyBorder="1" applyAlignment="1">
      <alignment horizontal="right" vertical="top"/>
    </xf>
    <xf numFmtId="167" fontId="15" fillId="0" borderId="70" xfId="7" applyNumberFormat="1" applyFont="1" applyBorder="1" applyAlignment="1">
      <alignment horizontal="right" vertical="top"/>
    </xf>
    <xf numFmtId="0" fontId="16" fillId="9" borderId="60" xfId="7" applyFont="1" applyFill="1" applyBorder="1" applyAlignment="1">
      <alignment horizontal="left" vertical="top" wrapText="1"/>
    </xf>
    <xf numFmtId="0" fontId="16" fillId="9" borderId="71" xfId="7" applyFont="1" applyFill="1" applyBorder="1" applyAlignment="1">
      <alignment horizontal="left" vertical="top" wrapText="1"/>
    </xf>
    <xf numFmtId="164" fontId="15" fillId="0" borderId="72" xfId="7" applyNumberFormat="1" applyFont="1" applyBorder="1" applyAlignment="1">
      <alignment horizontal="right" vertical="top"/>
    </xf>
    <xf numFmtId="164" fontId="15" fillId="0" borderId="73" xfId="7" applyNumberFormat="1" applyFont="1" applyBorder="1" applyAlignment="1">
      <alignment horizontal="right" vertical="top"/>
    </xf>
    <xf numFmtId="167" fontId="15" fillId="0" borderId="73" xfId="7" applyNumberFormat="1" applyFont="1" applyBorder="1" applyAlignment="1">
      <alignment horizontal="right" vertical="top"/>
    </xf>
    <xf numFmtId="167" fontId="15" fillId="0" borderId="74" xfId="7" applyNumberFormat="1" applyFont="1" applyBorder="1" applyAlignment="1">
      <alignment horizontal="right" vertical="top"/>
    </xf>
    <xf numFmtId="0" fontId="16" fillId="9" borderId="64" xfId="7" applyFont="1" applyFill="1" applyBorder="1" applyAlignment="1">
      <alignment horizontal="left" vertical="top" wrapText="1"/>
    </xf>
    <xf numFmtId="164" fontId="15" fillId="0" borderId="65" xfId="7" applyNumberFormat="1" applyFont="1" applyBorder="1" applyAlignment="1">
      <alignment horizontal="right" vertical="top"/>
    </xf>
    <xf numFmtId="164" fontId="15" fillId="0" borderId="66" xfId="7" applyNumberFormat="1" applyFont="1" applyBorder="1" applyAlignment="1">
      <alignment horizontal="right" vertical="top"/>
    </xf>
    <xf numFmtId="167" fontId="15" fillId="0" borderId="66" xfId="7" applyNumberFormat="1" applyFont="1" applyBorder="1" applyAlignment="1">
      <alignment horizontal="right" vertical="top"/>
    </xf>
    <xf numFmtId="167" fontId="15" fillId="0" borderId="67" xfId="7" applyNumberFormat="1" applyFont="1" applyBorder="1" applyAlignment="1">
      <alignment horizontal="right" vertical="top"/>
    </xf>
    <xf numFmtId="0" fontId="15" fillId="0" borderId="0" xfId="7" applyFont="1" applyAlignment="1">
      <alignment horizontal="left" vertical="top" wrapText="1"/>
    </xf>
    <xf numFmtId="0" fontId="4" fillId="3" borderId="0" xfId="0" applyFont="1" applyFill="1"/>
    <xf numFmtId="164" fontId="9" fillId="0" borderId="0" xfId="4" applyNumberFormat="1" applyFont="1"/>
    <xf numFmtId="9" fontId="15" fillId="0" borderId="41" xfId="6" applyNumberFormat="1" applyFont="1" applyBorder="1" applyAlignment="1">
      <alignment horizontal="right" vertical="top"/>
    </xf>
    <xf numFmtId="9" fontId="15" fillId="0" borderId="28" xfId="6" applyNumberFormat="1" applyFont="1" applyBorder="1" applyAlignment="1">
      <alignment horizontal="right" vertical="top"/>
    </xf>
    <xf numFmtId="9" fontId="15" fillId="0" borderId="31" xfId="6" applyNumberFormat="1" applyFont="1" applyBorder="1" applyAlignment="1">
      <alignment horizontal="right" vertical="top"/>
    </xf>
    <xf numFmtId="0" fontId="16" fillId="0" borderId="49" xfId="5" applyFont="1" applyBorder="1" applyAlignment="1">
      <alignment horizontal="center" wrapText="1"/>
    </xf>
    <xf numFmtId="0" fontId="16" fillId="0" borderId="51" xfId="5" applyFont="1" applyBorder="1" applyAlignment="1">
      <alignment horizontal="center" wrapText="1"/>
    </xf>
    <xf numFmtId="0" fontId="16" fillId="0" borderId="50" xfId="5" applyFont="1" applyBorder="1" applyAlignment="1">
      <alignment horizontal="center" wrapText="1"/>
    </xf>
    <xf numFmtId="0" fontId="16" fillId="9" borderId="71" xfId="5" applyFont="1" applyFill="1" applyBorder="1" applyAlignment="1">
      <alignment horizontal="left" vertical="top" wrapText="1"/>
    </xf>
    <xf numFmtId="0" fontId="16" fillId="9" borderId="60" xfId="5" applyFont="1" applyFill="1" applyBorder="1" applyAlignment="1">
      <alignment horizontal="left" vertical="top" wrapText="1"/>
    </xf>
    <xf numFmtId="164" fontId="15" fillId="0" borderId="61" xfId="5" applyNumberFormat="1" applyFont="1" applyBorder="1" applyAlignment="1">
      <alignment horizontal="right" vertical="top"/>
    </xf>
    <xf numFmtId="166" fontId="15" fillId="0" borderId="62" xfId="5" applyNumberFormat="1" applyFont="1" applyBorder="1" applyAlignment="1">
      <alignment horizontal="right" vertical="top"/>
    </xf>
    <xf numFmtId="166" fontId="15" fillId="0" borderId="63" xfId="5" applyNumberFormat="1" applyFont="1" applyBorder="1" applyAlignment="1">
      <alignment horizontal="right" vertical="top"/>
    </xf>
    <xf numFmtId="164" fontId="15" fillId="0" borderId="72" xfId="5" applyNumberFormat="1" applyFont="1" applyBorder="1" applyAlignment="1">
      <alignment horizontal="right" vertical="top"/>
    </xf>
    <xf numFmtId="166" fontId="15" fillId="0" borderId="73" xfId="5" applyNumberFormat="1" applyFont="1" applyBorder="1" applyAlignment="1">
      <alignment horizontal="right" vertical="top"/>
    </xf>
    <xf numFmtId="0" fontId="15" fillId="0" borderId="74" xfId="5" applyFont="1" applyBorder="1" applyAlignment="1">
      <alignment horizontal="left" vertical="top" wrapText="1"/>
    </xf>
    <xf numFmtId="1" fontId="3" fillId="0" borderId="0" xfId="1" applyNumberFormat="1" applyFont="1"/>
    <xf numFmtId="1" fontId="3" fillId="0" borderId="0" xfId="5" applyNumberFormat="1"/>
    <xf numFmtId="0" fontId="18" fillId="2" borderId="0" xfId="0" applyFont="1" applyFill="1"/>
    <xf numFmtId="0" fontId="18" fillId="2" borderId="0" xfId="0" applyFont="1" applyFill="1" applyAlignment="1">
      <alignment wrapText="1"/>
    </xf>
    <xf numFmtId="0" fontId="25" fillId="3" borderId="2" xfId="0" applyFont="1" applyFill="1" applyBorder="1" applyAlignment="1">
      <alignment vertical="center" wrapText="1"/>
    </xf>
    <xf numFmtId="0" fontId="21" fillId="0" borderId="3" xfId="2" applyFont="1" applyBorder="1" applyAlignment="1">
      <alignment horizontal="center" vertical="center" wrapText="1"/>
    </xf>
    <xf numFmtId="3" fontId="22" fillId="0" borderId="3" xfId="0" applyNumberFormat="1" applyFont="1" applyBorder="1" applyAlignment="1">
      <alignment horizontal="center" vertical="center" wrapText="1"/>
    </xf>
    <xf numFmtId="9" fontId="22" fillId="0" borderId="3"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25" fillId="7" borderId="2" xfId="0" applyFont="1" applyFill="1" applyBorder="1" applyAlignment="1">
      <alignment vertical="center" wrapText="1"/>
    </xf>
    <xf numFmtId="3" fontId="24" fillId="8" borderId="3" xfId="0" applyNumberFormat="1" applyFont="1" applyFill="1" applyBorder="1" applyAlignment="1">
      <alignment horizontal="center" vertical="center" wrapText="1"/>
    </xf>
    <xf numFmtId="9" fontId="24" fillId="8" borderId="3"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0" fillId="0" borderId="2" xfId="0" applyFont="1" applyBorder="1" applyAlignment="1">
      <alignment vertical="center" wrapText="1"/>
    </xf>
    <xf numFmtId="9" fontId="18" fillId="2" borderId="0" xfId="0" applyNumberFormat="1" applyFont="1" applyFill="1"/>
    <xf numFmtId="0" fontId="19" fillId="4" borderId="1"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7" fillId="2" borderId="0" xfId="0" applyFont="1" applyFill="1"/>
    <xf numFmtId="0" fontId="26" fillId="2" borderId="0" xfId="0" applyFont="1" applyFill="1" applyAlignment="1">
      <alignment wrapText="1"/>
    </xf>
    <xf numFmtId="0" fontId="24" fillId="8" borderId="3" xfId="0" applyFont="1" applyFill="1" applyBorder="1" applyAlignment="1">
      <alignment horizontal="center" vertical="center" wrapText="1"/>
    </xf>
    <xf numFmtId="0" fontId="29" fillId="5" borderId="6" xfId="0" applyFont="1" applyFill="1" applyBorder="1" applyAlignment="1">
      <alignment horizontal="center"/>
    </xf>
    <xf numFmtId="0" fontId="31" fillId="0" borderId="6" xfId="0" applyFont="1" applyBorder="1"/>
    <xf numFmtId="9" fontId="31" fillId="0" borderId="6" xfId="1" applyFont="1" applyBorder="1"/>
    <xf numFmtId="0" fontId="32" fillId="0" borderId="6" xfId="0" applyFont="1" applyBorder="1"/>
    <xf numFmtId="9" fontId="32" fillId="0" borderId="6" xfId="0" applyNumberFormat="1" applyFont="1" applyBorder="1"/>
    <xf numFmtId="9" fontId="33" fillId="0" borderId="6" xfId="1" applyFont="1" applyBorder="1"/>
    <xf numFmtId="9" fontId="32" fillId="0" borderId="6" xfId="0" applyNumberFormat="1" applyFont="1" applyBorder="1" applyAlignment="1">
      <alignment horizontal="right"/>
    </xf>
    <xf numFmtId="0" fontId="32" fillId="2" borderId="0" xfId="0" applyFont="1" applyFill="1"/>
    <xf numFmtId="9" fontId="32" fillId="0" borderId="6" xfId="1" applyFont="1" applyBorder="1"/>
    <xf numFmtId="0" fontId="34" fillId="0" borderId="0" xfId="0" applyFont="1"/>
    <xf numFmtId="9" fontId="32" fillId="0" borderId="6" xfId="1" applyFont="1" applyFill="1" applyBorder="1"/>
    <xf numFmtId="9" fontId="35" fillId="0" borderId="6" xfId="0" applyNumberFormat="1" applyFont="1" applyBorder="1" applyAlignment="1">
      <alignment horizontal="right"/>
    </xf>
    <xf numFmtId="0" fontId="32" fillId="0" borderId="6" xfId="0" applyFont="1" applyBorder="1" applyAlignment="1">
      <alignment horizontal="right"/>
    </xf>
    <xf numFmtId="0" fontId="35" fillId="0" borderId="6" xfId="0" applyFont="1" applyBorder="1"/>
    <xf numFmtId="0" fontId="35" fillId="0" borderId="6" xfId="0" applyFont="1" applyBorder="1" applyAlignment="1">
      <alignment horizontal="right"/>
    </xf>
    <xf numFmtId="0" fontId="32" fillId="0" borderId="0" xfId="0" applyFont="1"/>
    <xf numFmtId="0" fontId="29" fillId="4" borderId="6" xfId="0" applyFont="1" applyFill="1" applyBorder="1" applyAlignment="1">
      <alignment horizontal="center"/>
    </xf>
    <xf numFmtId="9" fontId="31" fillId="0" borderId="6" xfId="0" applyNumberFormat="1" applyFont="1" applyBorder="1"/>
    <xf numFmtId="9" fontId="36" fillId="0" borderId="6" xfId="1" applyFont="1" applyBorder="1" applyAlignment="1"/>
    <xf numFmtId="9" fontId="36" fillId="0" borderId="6" xfId="1" applyFont="1" applyBorder="1" applyAlignment="1">
      <alignment horizontal="right"/>
    </xf>
    <xf numFmtId="9" fontId="32" fillId="0" borderId="0" xfId="1" applyFont="1"/>
    <xf numFmtId="9" fontId="29" fillId="5" borderId="6" xfId="1" applyFont="1" applyFill="1" applyBorder="1" applyAlignment="1">
      <alignment horizontal="center"/>
    </xf>
    <xf numFmtId="0" fontId="29" fillId="5" borderId="6" xfId="0" applyFont="1" applyFill="1" applyBorder="1" applyAlignment="1">
      <alignment horizontal="right"/>
    </xf>
    <xf numFmtId="9" fontId="31" fillId="0" borderId="6" xfId="1" applyFont="1" applyBorder="1" applyAlignment="1">
      <alignment horizontal="right"/>
    </xf>
    <xf numFmtId="9" fontId="32" fillId="0" borderId="6" xfId="1" applyFont="1" applyBorder="1" applyAlignment="1">
      <alignment horizontal="right"/>
    </xf>
    <xf numFmtId="9" fontId="32" fillId="2" borderId="0" xfId="1" applyFont="1" applyFill="1"/>
    <xf numFmtId="0" fontId="32" fillId="2" borderId="0" xfId="0" applyFont="1" applyFill="1" applyAlignment="1">
      <alignment horizontal="right"/>
    </xf>
    <xf numFmtId="9" fontId="29" fillId="4" borderId="6" xfId="1" applyFont="1" applyFill="1" applyBorder="1" applyAlignment="1">
      <alignment horizontal="center"/>
    </xf>
    <xf numFmtId="9" fontId="37" fillId="0" borderId="6" xfId="1" applyFont="1" applyBorder="1"/>
    <xf numFmtId="0" fontId="37" fillId="2" borderId="6" xfId="0" applyFont="1" applyFill="1" applyBorder="1"/>
    <xf numFmtId="9" fontId="32" fillId="2" borderId="6" xfId="1" applyFont="1" applyFill="1" applyBorder="1" applyAlignment="1">
      <alignment horizontal="right"/>
    </xf>
    <xf numFmtId="0" fontId="37" fillId="2" borderId="15" xfId="0" applyFont="1" applyFill="1" applyBorder="1"/>
    <xf numFmtId="9" fontId="32" fillId="2" borderId="21" xfId="1" applyFont="1" applyFill="1" applyBorder="1" applyAlignment="1">
      <alignment horizontal="right"/>
    </xf>
    <xf numFmtId="9" fontId="37" fillId="2" borderId="6" xfId="1" applyFont="1" applyFill="1" applyBorder="1" applyAlignment="1">
      <alignment horizontal="right"/>
    </xf>
    <xf numFmtId="0" fontId="32" fillId="0" borderId="22" xfId="0" applyFont="1" applyBorder="1"/>
    <xf numFmtId="0" fontId="32" fillId="2" borderId="0" xfId="0" applyFont="1" applyFill="1" applyAlignment="1">
      <alignment wrapText="1"/>
    </xf>
    <xf numFmtId="0" fontId="29" fillId="5" borderId="6" xfId="0" applyFont="1" applyFill="1" applyBorder="1" applyAlignment="1">
      <alignment horizontal="center" wrapText="1"/>
    </xf>
    <xf numFmtId="9" fontId="29" fillId="5" borderId="6" xfId="1" applyFont="1" applyFill="1" applyBorder="1" applyAlignment="1">
      <alignment horizontal="center" wrapText="1"/>
    </xf>
    <xf numFmtId="0" fontId="31" fillId="0" borderId="6" xfId="0" applyFont="1" applyBorder="1" applyAlignment="1">
      <alignment wrapText="1"/>
    </xf>
    <xf numFmtId="9" fontId="31" fillId="0" borderId="6" xfId="1" applyFont="1" applyBorder="1" applyAlignment="1">
      <alignment wrapText="1"/>
    </xf>
    <xf numFmtId="0" fontId="32" fillId="0" borderId="6" xfId="0" applyFont="1" applyBorder="1" applyAlignment="1">
      <alignment wrapText="1"/>
    </xf>
    <xf numFmtId="9" fontId="32" fillId="0" borderId="6" xfId="1" applyFont="1" applyBorder="1" applyAlignment="1">
      <alignment wrapText="1"/>
    </xf>
    <xf numFmtId="9" fontId="37" fillId="0" borderId="6" xfId="1" applyFont="1" applyBorder="1" applyAlignment="1">
      <alignment wrapText="1"/>
    </xf>
    <xf numFmtId="0" fontId="32" fillId="0" borderId="6" xfId="0" applyFont="1" applyBorder="1" applyAlignment="1">
      <alignment horizontal="right" wrapText="1"/>
    </xf>
    <xf numFmtId="0" fontId="32" fillId="2" borderId="6" xfId="0" applyFont="1" applyFill="1" applyBorder="1" applyAlignment="1">
      <alignment wrapText="1"/>
    </xf>
    <xf numFmtId="9" fontId="32" fillId="2" borderId="6" xfId="1" applyFont="1" applyFill="1" applyBorder="1" applyAlignment="1">
      <alignment horizontal="right" wrapText="1"/>
    </xf>
    <xf numFmtId="0" fontId="32" fillId="2" borderId="15" xfId="0" applyFont="1" applyFill="1" applyBorder="1" applyAlignment="1">
      <alignment wrapText="1"/>
    </xf>
    <xf numFmtId="0" fontId="37" fillId="2" borderId="6" xfId="0" applyFont="1" applyFill="1" applyBorder="1" applyAlignment="1">
      <alignment wrapText="1"/>
    </xf>
    <xf numFmtId="9" fontId="32" fillId="2" borderId="21" xfId="1" applyFont="1" applyFill="1" applyBorder="1" applyAlignment="1">
      <alignment horizontal="right" wrapText="1"/>
    </xf>
    <xf numFmtId="9" fontId="37" fillId="0" borderId="6" xfId="1" applyFont="1" applyBorder="1" applyAlignment="1">
      <alignment horizontal="right" wrapText="1"/>
    </xf>
    <xf numFmtId="9" fontId="32" fillId="0" borderId="6" xfId="1" applyFont="1" applyBorder="1" applyAlignment="1">
      <alignment horizontal="right" wrapText="1"/>
    </xf>
    <xf numFmtId="0" fontId="32" fillId="0" borderId="22" xfId="0" applyFont="1" applyBorder="1" applyAlignment="1">
      <alignment wrapText="1"/>
    </xf>
    <xf numFmtId="0" fontId="32" fillId="0" borderId="0" xfId="0" applyFont="1" applyAlignment="1">
      <alignment wrapText="1"/>
    </xf>
    <xf numFmtId="9" fontId="32" fillId="0" borderId="0" xfId="1" applyFont="1" applyAlignment="1">
      <alignment wrapText="1"/>
    </xf>
    <xf numFmtId="0" fontId="29" fillId="4" borderId="6" xfId="0" applyFont="1" applyFill="1" applyBorder="1" applyAlignment="1">
      <alignment horizontal="center" wrapText="1"/>
    </xf>
    <xf numFmtId="9" fontId="29" fillId="4" borderId="6" xfId="1" applyFont="1" applyFill="1" applyBorder="1" applyAlignment="1">
      <alignment horizontal="center" wrapText="1"/>
    </xf>
    <xf numFmtId="9" fontId="32" fillId="2" borderId="0" xfId="1" applyFont="1" applyFill="1" applyAlignment="1">
      <alignment wrapText="1"/>
    </xf>
    <xf numFmtId="0" fontId="14" fillId="0" borderId="0" xfId="6" applyFont="1" applyAlignment="1">
      <alignment horizontal="center" vertical="center" wrapText="1"/>
    </xf>
    <xf numFmtId="0" fontId="15" fillId="10" borderId="0" xfId="6" applyFont="1" applyFill="1"/>
    <xf numFmtId="0" fontId="13" fillId="0" borderId="0" xfId="6"/>
    <xf numFmtId="0" fontId="16" fillId="0" borderId="0" xfId="6" applyFont="1" applyAlignment="1">
      <alignment horizontal="left" wrapText="1"/>
    </xf>
    <xf numFmtId="0" fontId="16" fillId="0" borderId="34" xfId="6" applyFont="1" applyBorder="1" applyAlignment="1">
      <alignment horizontal="left" wrapText="1"/>
    </xf>
    <xf numFmtId="0" fontId="16" fillId="0" borderId="46" xfId="6" applyFont="1" applyBorder="1" applyAlignment="1">
      <alignment horizontal="center" wrapText="1"/>
    </xf>
    <xf numFmtId="0" fontId="16" fillId="0" borderId="47" xfId="6" applyFont="1" applyBorder="1" applyAlignment="1">
      <alignment horizontal="center" wrapText="1"/>
    </xf>
    <xf numFmtId="0" fontId="16" fillId="0" borderId="48" xfId="6" applyFont="1" applyBorder="1" applyAlignment="1">
      <alignment horizontal="center" wrapText="1"/>
    </xf>
    <xf numFmtId="0" fontId="16" fillId="0" borderId="0" xfId="6" applyFont="1" applyAlignment="1">
      <alignment horizontal="center" wrapText="1"/>
    </xf>
    <xf numFmtId="0" fontId="16" fillId="9" borderId="26" xfId="6" applyFont="1" applyFill="1" applyBorder="1" applyAlignment="1">
      <alignment horizontal="center" vertical="top"/>
    </xf>
    <xf numFmtId="0" fontId="16" fillId="9" borderId="0" xfId="6" applyFont="1" applyFill="1" applyAlignment="1">
      <alignment horizontal="center" vertical="top"/>
    </xf>
    <xf numFmtId="0" fontId="16" fillId="9" borderId="34" xfId="6" applyFont="1" applyFill="1" applyBorder="1" applyAlignment="1">
      <alignment horizontal="center" vertical="top"/>
    </xf>
    <xf numFmtId="0" fontId="16" fillId="9" borderId="26" xfId="6" applyFont="1" applyFill="1" applyBorder="1" applyAlignment="1">
      <alignment horizontal="center" vertical="top" wrapText="1"/>
    </xf>
    <xf numFmtId="0" fontId="16" fillId="9" borderId="0" xfId="6" applyFont="1" applyFill="1" applyAlignment="1">
      <alignment horizontal="center" vertical="top" wrapText="1"/>
    </xf>
    <xf numFmtId="0" fontId="16" fillId="9" borderId="34" xfId="6" applyFont="1" applyFill="1" applyBorder="1" applyAlignment="1">
      <alignment horizontal="center" vertical="top" wrapText="1"/>
    </xf>
    <xf numFmtId="0" fontId="16" fillId="9" borderId="38" xfId="6" applyFont="1" applyFill="1" applyBorder="1" applyAlignment="1">
      <alignment horizontal="center" vertical="top"/>
    </xf>
    <xf numFmtId="0" fontId="16" fillId="9" borderId="25" xfId="6" applyFont="1" applyFill="1" applyBorder="1" applyAlignment="1">
      <alignment horizontal="center" vertical="top"/>
    </xf>
    <xf numFmtId="0" fontId="16" fillId="9" borderId="38" xfId="6" applyFont="1" applyFill="1" applyBorder="1" applyAlignment="1">
      <alignment horizontal="center" vertical="top" wrapText="1"/>
    </xf>
    <xf numFmtId="0" fontId="16" fillId="9" borderId="25" xfId="6" applyFont="1" applyFill="1" applyBorder="1" applyAlignment="1">
      <alignment horizontal="center" vertical="top" wrapText="1"/>
    </xf>
    <xf numFmtId="0" fontId="16" fillId="9" borderId="38" xfId="7" applyFont="1" applyFill="1" applyBorder="1" applyAlignment="1">
      <alignment horizontal="left" vertical="top" wrapText="1"/>
    </xf>
    <xf numFmtId="0" fontId="16" fillId="9" borderId="60" xfId="7" applyFont="1" applyFill="1" applyBorder="1" applyAlignment="1">
      <alignment horizontal="left" vertical="top" wrapText="1"/>
    </xf>
    <xf numFmtId="0" fontId="16" fillId="9" borderId="71" xfId="7" applyFont="1" applyFill="1" applyBorder="1" applyAlignment="1">
      <alignment horizontal="left" vertical="top" wrapText="1"/>
    </xf>
    <xf numFmtId="0" fontId="16" fillId="9" borderId="64" xfId="7" applyFont="1" applyFill="1" applyBorder="1" applyAlignment="1">
      <alignment horizontal="left" vertical="top" wrapText="1"/>
    </xf>
    <xf numFmtId="0" fontId="15" fillId="0" borderId="0" xfId="7" applyFont="1" applyAlignment="1">
      <alignment horizontal="left" vertical="top" wrapText="1"/>
    </xf>
    <xf numFmtId="0" fontId="14" fillId="0" borderId="0" xfId="7" applyFont="1" applyAlignment="1">
      <alignment horizontal="center" vertical="center" wrapText="1"/>
    </xf>
    <xf numFmtId="0" fontId="16" fillId="0" borderId="0" xfId="7" applyFont="1" applyAlignment="1">
      <alignment horizontal="left" wrapText="1"/>
    </xf>
    <xf numFmtId="0" fontId="16" fillId="0" borderId="34" xfId="7" applyFont="1" applyBorder="1" applyAlignment="1">
      <alignment horizontal="left" wrapText="1"/>
    </xf>
    <xf numFmtId="0" fontId="16" fillId="0" borderId="46" xfId="7" applyFont="1" applyBorder="1" applyAlignment="1">
      <alignment horizontal="center" wrapText="1"/>
    </xf>
    <xf numFmtId="0" fontId="16" fillId="0" borderId="47" xfId="7" applyFont="1" applyBorder="1" applyAlignment="1">
      <alignment horizontal="center" wrapText="1"/>
    </xf>
    <xf numFmtId="0" fontId="16" fillId="0" borderId="51" xfId="7" applyFont="1" applyBorder="1" applyAlignment="1">
      <alignment horizontal="center" wrapText="1"/>
    </xf>
    <xf numFmtId="0" fontId="16" fillId="0" borderId="48" xfId="7" applyFont="1" applyBorder="1" applyAlignment="1">
      <alignment horizontal="center" wrapText="1"/>
    </xf>
    <xf numFmtId="0" fontId="16" fillId="9" borderId="71" xfId="5" applyFont="1" applyFill="1" applyBorder="1" applyAlignment="1">
      <alignment horizontal="left" vertical="top" wrapText="1"/>
    </xf>
    <xf numFmtId="0" fontId="16" fillId="9" borderId="60" xfId="5" applyFont="1" applyFill="1" applyBorder="1" applyAlignment="1">
      <alignment horizontal="left" vertical="top" wrapText="1"/>
    </xf>
    <xf numFmtId="0" fontId="16" fillId="9" borderId="71" xfId="5" applyFont="1" applyFill="1" applyBorder="1" applyAlignment="1">
      <alignment horizontal="center" vertical="top" wrapText="1"/>
    </xf>
    <xf numFmtId="0" fontId="16" fillId="9" borderId="0" xfId="5" applyFont="1" applyFill="1" applyAlignment="1">
      <alignment horizontal="center" vertical="top" wrapText="1"/>
    </xf>
    <xf numFmtId="0" fontId="16" fillId="9" borderId="75" xfId="5" applyFont="1" applyFill="1" applyBorder="1" applyAlignment="1">
      <alignment horizontal="center" vertical="top" wrapText="1"/>
    </xf>
    <xf numFmtId="0" fontId="16" fillId="9" borderId="38" xfId="5" applyFont="1" applyFill="1" applyBorder="1" applyAlignment="1">
      <alignment horizontal="center" vertical="top" wrapText="1"/>
    </xf>
    <xf numFmtId="0" fontId="14" fillId="0" borderId="0" xfId="5" applyFont="1" applyAlignment="1">
      <alignment horizontal="center" vertical="center" wrapText="1"/>
    </xf>
    <xf numFmtId="0" fontId="16" fillId="0" borderId="34" xfId="5" applyFont="1" applyBorder="1" applyAlignment="1">
      <alignment horizontal="left" wrapText="1"/>
    </xf>
    <xf numFmtId="0" fontId="26" fillId="2" borderId="76" xfId="0" applyFont="1" applyFill="1" applyBorder="1" applyAlignment="1">
      <alignment horizontal="center" wrapText="1"/>
    </xf>
    <xf numFmtId="0" fontId="26" fillId="2" borderId="78" xfId="0" applyFont="1" applyFill="1" applyBorder="1" applyAlignment="1">
      <alignment horizontal="center" wrapText="1"/>
    </xf>
    <xf numFmtId="0" fontId="26" fillId="2" borderId="77" xfId="0" applyFont="1" applyFill="1" applyBorder="1" applyAlignment="1">
      <alignment horizontal="center" wrapText="1"/>
    </xf>
    <xf numFmtId="0" fontId="18" fillId="2" borderId="10" xfId="0" applyFont="1" applyFill="1" applyBorder="1" applyAlignment="1">
      <alignment horizontal="center" wrapText="1"/>
    </xf>
    <xf numFmtId="0" fontId="18" fillId="2" borderId="0" xfId="0" applyFont="1" applyFill="1" applyAlignment="1">
      <alignment horizontal="center" wrapText="1"/>
    </xf>
    <xf numFmtId="0" fontId="18" fillId="2" borderId="11" xfId="0" applyFont="1" applyFill="1" applyBorder="1" applyAlignment="1">
      <alignment horizontal="center" wrapText="1"/>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23" fillId="2" borderId="0" xfId="0" applyFont="1" applyFill="1" applyAlignment="1">
      <alignment horizontal="center" wrapText="1"/>
    </xf>
    <xf numFmtId="0" fontId="24" fillId="8" borderId="9"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24" fillId="8" borderId="79" xfId="0" applyFont="1" applyFill="1" applyBorder="1" applyAlignment="1">
      <alignment horizontal="center" vertical="center" wrapText="1"/>
    </xf>
    <xf numFmtId="0" fontId="24" fillId="8" borderId="81" xfId="0" applyFont="1" applyFill="1" applyBorder="1" applyAlignment="1">
      <alignment horizontal="center" vertical="center" wrapText="1"/>
    </xf>
    <xf numFmtId="0" fontId="24" fillId="8" borderId="80"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5" fillId="5" borderId="4" xfId="0" applyFont="1" applyFill="1" applyBorder="1" applyAlignment="1">
      <alignment vertical="center" wrapText="1"/>
    </xf>
    <xf numFmtId="0" fontId="25" fillId="6" borderId="4" xfId="0" applyFont="1" applyFill="1" applyBorder="1" applyAlignment="1">
      <alignment vertical="center" wrapText="1"/>
    </xf>
    <xf numFmtId="0" fontId="25" fillId="4" borderId="4" xfId="0" applyFont="1" applyFill="1" applyBorder="1" applyAlignment="1">
      <alignment vertical="center" wrapText="1"/>
    </xf>
    <xf numFmtId="0" fontId="24" fillId="8" borderId="5"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20" fillId="0" borderId="4" xfId="0" applyFont="1" applyBorder="1" applyAlignment="1">
      <alignment vertical="center" wrapText="1"/>
    </xf>
    <xf numFmtId="0" fontId="20" fillId="0" borderId="2" xfId="0" applyFont="1" applyBorder="1" applyAlignment="1">
      <alignment vertical="center" wrapText="1"/>
    </xf>
    <xf numFmtId="0" fontId="19" fillId="4" borderId="8"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8" fillId="0" borderId="0" xfId="0" applyFont="1" applyAlignment="1">
      <alignment horizontal="center"/>
    </xf>
    <xf numFmtId="0" fontId="30" fillId="5" borderId="6" xfId="0" applyFont="1" applyFill="1" applyBorder="1" applyAlignment="1">
      <alignment horizontal="center"/>
    </xf>
    <xf numFmtId="0" fontId="30" fillId="4" borderId="6" xfId="0" applyFont="1" applyFill="1" applyBorder="1" applyAlignment="1">
      <alignment horizontal="center"/>
    </xf>
    <xf numFmtId="0" fontId="30" fillId="5" borderId="15" xfId="0" applyFont="1" applyFill="1" applyBorder="1" applyAlignment="1">
      <alignment horizontal="center"/>
    </xf>
    <xf numFmtId="0" fontId="29" fillId="5" borderId="15" xfId="0" applyFont="1" applyFill="1" applyBorder="1" applyAlignment="1">
      <alignment horizontal="center"/>
    </xf>
    <xf numFmtId="0" fontId="37" fillId="2" borderId="18" xfId="0" applyFont="1" applyFill="1" applyBorder="1" applyAlignment="1">
      <alignment horizontal="center"/>
    </xf>
    <xf numFmtId="0" fontId="37" fillId="2" borderId="8" xfId="0" applyFont="1" applyFill="1" applyBorder="1" applyAlignment="1">
      <alignment horizontal="center"/>
    </xf>
    <xf numFmtId="0" fontId="37" fillId="2" borderId="19" xfId="0" applyFont="1" applyFill="1" applyBorder="1" applyAlignment="1">
      <alignment horizontal="center"/>
    </xf>
    <xf numFmtId="0" fontId="37" fillId="2" borderId="16" xfId="0" applyFont="1" applyFill="1" applyBorder="1" applyAlignment="1">
      <alignment horizontal="center"/>
    </xf>
    <xf numFmtId="0" fontId="37" fillId="2" borderId="20" xfId="0" applyFont="1" applyFill="1" applyBorder="1" applyAlignment="1">
      <alignment horizontal="center"/>
    </xf>
    <xf numFmtId="0" fontId="37" fillId="2" borderId="3" xfId="0" applyFont="1" applyFill="1" applyBorder="1" applyAlignment="1">
      <alignment horizontal="center"/>
    </xf>
    <xf numFmtId="0" fontId="29" fillId="4" borderId="15" xfId="0" applyFont="1" applyFill="1" applyBorder="1" applyAlignment="1">
      <alignment horizontal="center"/>
    </xf>
    <xf numFmtId="0" fontId="28" fillId="0" borderId="0" xfId="0" applyFont="1" applyAlignment="1">
      <alignment horizontal="center" wrapText="1"/>
    </xf>
    <xf numFmtId="0" fontId="29" fillId="5" borderId="15" xfId="0" applyFont="1" applyFill="1" applyBorder="1" applyAlignment="1">
      <alignment horizontal="center" wrapText="1"/>
    </xf>
    <xf numFmtId="0" fontId="37" fillId="2" borderId="18" xfId="0" applyFont="1" applyFill="1" applyBorder="1" applyAlignment="1">
      <alignment horizontal="center" wrapText="1"/>
    </xf>
    <xf numFmtId="0" fontId="37" fillId="2" borderId="8" xfId="0" applyFont="1" applyFill="1" applyBorder="1" applyAlignment="1">
      <alignment horizontal="center" wrapText="1"/>
    </xf>
    <xf numFmtId="0" fontId="37" fillId="2" borderId="19" xfId="0" applyFont="1" applyFill="1" applyBorder="1" applyAlignment="1">
      <alignment horizontal="center" wrapText="1"/>
    </xf>
    <xf numFmtId="0" fontId="37" fillId="2" borderId="16" xfId="0" applyFont="1" applyFill="1" applyBorder="1" applyAlignment="1">
      <alignment horizontal="center" wrapText="1"/>
    </xf>
    <xf numFmtId="0" fontId="37" fillId="2" borderId="20" xfId="0" applyFont="1" applyFill="1" applyBorder="1" applyAlignment="1">
      <alignment horizontal="center" wrapText="1"/>
    </xf>
    <xf numFmtId="0" fontId="37" fillId="2" borderId="3" xfId="0" applyFont="1" applyFill="1" applyBorder="1" applyAlignment="1">
      <alignment horizontal="center" wrapText="1"/>
    </xf>
    <xf numFmtId="0" fontId="29" fillId="4" borderId="6" xfId="0" applyFont="1" applyFill="1" applyBorder="1" applyAlignment="1">
      <alignment horizontal="center" wrapText="1"/>
    </xf>
  </cellXfs>
  <cellStyles count="8">
    <cellStyle name="Hyperlink" xfId="2" builtinId="8"/>
    <cellStyle name="Normal" xfId="0" builtinId="0"/>
    <cellStyle name="Normal_Data" xfId="3" xr:uid="{01FEFE0D-0555-4A2F-A120-24B079F59759}"/>
    <cellStyle name="Normal_Data_1" xfId="4" xr:uid="{21479F46-FF25-4E1F-A582-922203CD2510}"/>
    <cellStyle name="Normal_SummaryData" xfId="6" xr:uid="{D7458B41-F194-4107-B1C9-4AF067DAECC9}"/>
    <cellStyle name="Normal_YearsData" xfId="5" xr:uid="{52751284-35C4-4953-85A3-F5799D95A9C5}"/>
    <cellStyle name="Normal_YearsData_1" xfId="7" xr:uid="{F3BA5EAF-FE4E-425E-896B-59CB003433BA}"/>
    <cellStyle name="Per cent" xfId="1" builtinId="5"/>
  </cellStyles>
  <dxfs count="0"/>
  <tableStyles count="0" defaultTableStyle="TableStyleMedium2" defaultPivotStyle="PivotStyleLight16"/>
  <colors>
    <mruColors>
      <color rgb="FFE8B463"/>
      <color rgb="FF00A8A8"/>
      <color rgb="FFC00000"/>
      <color rgb="FF525E93"/>
      <color rgb="FFED6E4F"/>
      <color rgb="FF0069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40BF-1DBD-487D-8802-6C5219A932DD}">
  <dimension ref="A1:Y49"/>
  <sheetViews>
    <sheetView zoomScale="85" zoomScaleNormal="85" workbookViewId="0">
      <selection activeCell="B27" sqref="B27:F27"/>
    </sheetView>
  </sheetViews>
  <sheetFormatPr defaultRowHeight="14.5" x14ac:dyDescent="0.35"/>
  <cols>
    <col min="2" max="2" width="10.54296875" customWidth="1"/>
    <col min="3" max="3" width="11.81640625" customWidth="1"/>
    <col min="4" max="4" width="14" customWidth="1"/>
    <col min="10" max="10" width="24.36328125" customWidth="1"/>
    <col min="11" max="11" width="11.54296875" customWidth="1"/>
    <col min="13" max="13" width="11.1796875" customWidth="1"/>
    <col min="18" max="18" width="20" customWidth="1"/>
    <col min="19" max="19" width="15.08984375" customWidth="1"/>
  </cols>
  <sheetData>
    <row r="1" spans="1:25" x14ac:dyDescent="0.35">
      <c r="J1" s="6"/>
      <c r="K1" s="6"/>
      <c r="L1" s="6"/>
      <c r="M1" s="6"/>
      <c r="N1" s="6"/>
      <c r="O1" s="6"/>
      <c r="P1" s="6"/>
    </row>
    <row r="2" spans="1:25" ht="16" x14ac:dyDescent="0.4">
      <c r="A2" s="7"/>
      <c r="B2" s="7"/>
      <c r="C2" s="7"/>
      <c r="D2" s="7"/>
      <c r="E2" s="7"/>
      <c r="F2" s="7"/>
      <c r="G2" s="7"/>
      <c r="H2" s="7"/>
      <c r="J2" s="8" t="s">
        <v>117</v>
      </c>
      <c r="K2" s="6"/>
      <c r="L2" s="6"/>
      <c r="M2" s="6"/>
      <c r="N2" s="6"/>
      <c r="O2" s="6"/>
      <c r="P2" s="6"/>
    </row>
    <row r="3" spans="1:25" ht="16" x14ac:dyDescent="0.4">
      <c r="A3" s="9" t="s">
        <v>144</v>
      </c>
      <c r="B3" s="7"/>
      <c r="C3" s="7"/>
      <c r="D3" s="7"/>
      <c r="E3" s="7"/>
      <c r="F3" s="7"/>
      <c r="G3" s="7"/>
      <c r="H3" s="7"/>
      <c r="J3" s="8" t="s">
        <v>118</v>
      </c>
      <c r="K3" s="6"/>
      <c r="L3" s="6"/>
      <c r="M3" s="6"/>
      <c r="N3" s="6"/>
      <c r="O3" s="6"/>
      <c r="P3" s="6"/>
    </row>
    <row r="4" spans="1:25" ht="16" x14ac:dyDescent="0.4">
      <c r="A4" s="9" t="s">
        <v>145</v>
      </c>
      <c r="B4" s="7"/>
      <c r="C4" s="7"/>
      <c r="D4" s="7"/>
      <c r="E4" s="7"/>
      <c r="F4" s="7"/>
      <c r="G4" s="7"/>
      <c r="H4" s="7"/>
      <c r="J4" s="8" t="s">
        <v>119</v>
      </c>
      <c r="K4" s="6"/>
      <c r="L4" s="6"/>
      <c r="M4" s="6"/>
      <c r="N4" s="6"/>
      <c r="O4" s="6"/>
      <c r="P4" s="6"/>
    </row>
    <row r="5" spans="1:25" ht="16" x14ac:dyDescent="0.4">
      <c r="A5" s="9" t="s">
        <v>123</v>
      </c>
      <c r="B5" s="7"/>
      <c r="C5" s="7"/>
      <c r="D5" s="7"/>
      <c r="E5" s="7"/>
      <c r="F5" s="7"/>
      <c r="G5" s="7"/>
      <c r="H5" s="7"/>
      <c r="J5" s="8" t="s">
        <v>120</v>
      </c>
      <c r="K5" s="6"/>
      <c r="L5" s="6"/>
      <c r="M5" s="6"/>
      <c r="N5" s="6"/>
      <c r="O5" s="6"/>
      <c r="P5" s="6"/>
    </row>
    <row r="6" spans="1:25" ht="16" x14ac:dyDescent="0.4">
      <c r="A6" s="7"/>
      <c r="B6" s="7"/>
      <c r="C6" s="7"/>
      <c r="D6" s="7"/>
      <c r="E6" s="7"/>
      <c r="F6" s="7"/>
      <c r="G6" s="7"/>
      <c r="H6" s="7"/>
      <c r="J6" s="8" t="s">
        <v>121</v>
      </c>
      <c r="K6" s="6"/>
      <c r="L6" s="6"/>
      <c r="M6" s="6"/>
      <c r="N6" s="6"/>
      <c r="O6" s="6"/>
      <c r="P6" s="6"/>
    </row>
    <row r="7" spans="1:25" ht="16" x14ac:dyDescent="0.4">
      <c r="A7" s="9" t="s">
        <v>146</v>
      </c>
      <c r="B7" s="7"/>
      <c r="C7" s="7"/>
      <c r="D7" s="7"/>
      <c r="E7" s="7"/>
      <c r="F7" s="7"/>
      <c r="G7" s="7"/>
      <c r="H7" s="7"/>
      <c r="J7" s="8" t="s">
        <v>122</v>
      </c>
      <c r="K7" s="6"/>
      <c r="L7" s="6"/>
      <c r="M7" s="6"/>
      <c r="N7" s="6"/>
      <c r="O7" s="6"/>
      <c r="P7" s="6"/>
    </row>
    <row r="8" spans="1:25" ht="16" x14ac:dyDescent="0.4">
      <c r="A8" s="9" t="s">
        <v>147</v>
      </c>
      <c r="B8" s="7"/>
      <c r="C8" s="7"/>
      <c r="D8" s="7"/>
      <c r="E8" s="7"/>
      <c r="F8" s="7"/>
      <c r="G8" s="7"/>
      <c r="H8" s="7"/>
      <c r="J8" s="8" t="s">
        <v>123</v>
      </c>
      <c r="K8" s="6"/>
      <c r="L8" s="6"/>
      <c r="M8" s="6"/>
      <c r="N8" s="6"/>
      <c r="O8" s="6"/>
      <c r="P8" s="6"/>
    </row>
    <row r="9" spans="1:25" x14ac:dyDescent="0.35">
      <c r="A9" s="7"/>
      <c r="B9" s="7"/>
      <c r="C9" s="7"/>
      <c r="D9" s="7"/>
      <c r="E9" s="7"/>
      <c r="F9" s="7"/>
      <c r="G9" s="7"/>
      <c r="H9" s="7"/>
      <c r="J9" s="7"/>
      <c r="K9" s="7"/>
      <c r="L9" s="7"/>
      <c r="M9" s="7"/>
      <c r="N9" s="7"/>
      <c r="O9" s="7"/>
      <c r="P9" s="7"/>
      <c r="Q9" s="7"/>
      <c r="R9" s="6"/>
      <c r="S9" s="6"/>
      <c r="T9" s="6"/>
      <c r="U9" s="6"/>
      <c r="V9" s="6"/>
      <c r="W9" s="6"/>
      <c r="X9" s="6"/>
      <c r="Y9" s="6"/>
    </row>
    <row r="10" spans="1:25" ht="16" x14ac:dyDescent="0.4">
      <c r="A10" s="9" t="s">
        <v>148</v>
      </c>
      <c r="B10" s="7"/>
      <c r="C10" s="7"/>
      <c r="D10" s="7"/>
      <c r="E10" s="7"/>
      <c r="F10" s="7"/>
      <c r="G10" s="7"/>
      <c r="H10" s="7"/>
      <c r="J10" s="9" t="s">
        <v>124</v>
      </c>
      <c r="K10" s="7"/>
      <c r="L10" s="7"/>
      <c r="M10" s="7"/>
      <c r="N10" s="7"/>
      <c r="O10" s="7"/>
      <c r="P10" s="7"/>
      <c r="Q10" s="7"/>
      <c r="R10" s="8" t="s">
        <v>138</v>
      </c>
      <c r="S10" s="6"/>
      <c r="T10" s="6"/>
      <c r="U10" s="6"/>
      <c r="V10" s="6"/>
      <c r="W10" s="6"/>
      <c r="X10" s="6"/>
      <c r="Y10" s="6"/>
    </row>
    <row r="11" spans="1:25" ht="16" x14ac:dyDescent="0.4">
      <c r="A11" s="7"/>
      <c r="B11" s="7"/>
      <c r="C11" s="7"/>
      <c r="D11" s="7"/>
      <c r="E11" s="7"/>
      <c r="F11" s="7"/>
      <c r="G11" s="7"/>
      <c r="H11" s="7"/>
      <c r="J11" s="9" t="s">
        <v>141</v>
      </c>
      <c r="K11" s="7"/>
      <c r="L11" s="7"/>
      <c r="M11" s="7"/>
      <c r="N11" s="7"/>
      <c r="O11" s="7"/>
      <c r="P11" s="7"/>
      <c r="Q11" s="7"/>
      <c r="R11" s="8" t="s">
        <v>125</v>
      </c>
      <c r="S11" s="6"/>
      <c r="T11" s="6"/>
      <c r="U11" s="6"/>
      <c r="V11" s="6"/>
      <c r="W11" s="6"/>
      <c r="X11" s="6"/>
      <c r="Y11" s="6"/>
    </row>
    <row r="12" spans="1:25" x14ac:dyDescent="0.35">
      <c r="A12" s="7"/>
      <c r="B12" s="7"/>
      <c r="C12" s="7"/>
      <c r="D12" s="7"/>
      <c r="E12" s="7"/>
      <c r="F12" s="7"/>
      <c r="G12" s="7"/>
      <c r="H12" s="7"/>
      <c r="J12" s="7"/>
      <c r="K12" s="7"/>
      <c r="L12" s="7"/>
      <c r="M12" s="7"/>
      <c r="N12" s="7"/>
      <c r="O12" s="7"/>
      <c r="P12" s="7"/>
      <c r="Q12" s="7"/>
      <c r="R12" s="6"/>
      <c r="S12" s="6"/>
      <c r="T12" s="6"/>
      <c r="U12" s="6"/>
      <c r="V12" s="6"/>
      <c r="W12" s="6"/>
      <c r="X12" s="6"/>
      <c r="Y12" s="6"/>
    </row>
    <row r="13" spans="1:25" ht="18" x14ac:dyDescent="0.4">
      <c r="A13" s="10" t="s">
        <v>149</v>
      </c>
      <c r="B13" s="7"/>
      <c r="C13" s="7"/>
      <c r="D13" s="7"/>
      <c r="E13" s="7"/>
      <c r="F13" s="7"/>
      <c r="G13" s="7"/>
      <c r="H13" s="7"/>
      <c r="J13" s="7"/>
      <c r="K13" s="7"/>
      <c r="L13" s="7"/>
      <c r="M13" s="7"/>
      <c r="N13" s="7"/>
      <c r="O13" s="7"/>
      <c r="P13" s="7"/>
      <c r="Q13" s="7"/>
      <c r="R13" s="6"/>
      <c r="S13" s="6"/>
      <c r="T13" s="6"/>
      <c r="U13" s="6"/>
      <c r="V13" s="6"/>
      <c r="W13" s="6"/>
      <c r="X13" s="6"/>
      <c r="Y13" s="6"/>
    </row>
    <row r="14" spans="1:25" ht="18" x14ac:dyDescent="0.4">
      <c r="A14" s="7"/>
      <c r="B14" s="7"/>
      <c r="C14" s="7"/>
      <c r="D14" s="7"/>
      <c r="E14" s="7"/>
      <c r="F14" s="7"/>
      <c r="G14" s="7"/>
      <c r="H14" s="7"/>
      <c r="J14" s="10" t="s">
        <v>126</v>
      </c>
      <c r="K14" s="7"/>
      <c r="L14" s="7"/>
      <c r="M14" s="7"/>
      <c r="N14" s="7"/>
      <c r="O14" s="7"/>
      <c r="P14" s="7"/>
      <c r="Q14" s="7"/>
      <c r="R14" s="11" t="s">
        <v>126</v>
      </c>
      <c r="S14" s="6"/>
      <c r="T14" s="6"/>
      <c r="U14" s="6"/>
      <c r="V14" s="6"/>
      <c r="W14" s="6"/>
      <c r="X14" s="6"/>
      <c r="Y14" s="6"/>
    </row>
    <row r="15" spans="1:25" ht="17.399999999999999" customHeight="1" x14ac:dyDescent="0.35">
      <c r="A15" s="18" t="s">
        <v>150</v>
      </c>
      <c r="B15" s="18"/>
      <c r="C15" s="18"/>
      <c r="D15" s="18"/>
      <c r="E15" s="19"/>
      <c r="F15" s="19"/>
      <c r="G15" s="19"/>
      <c r="H15" s="19"/>
      <c r="J15" s="7"/>
      <c r="K15" s="7"/>
      <c r="L15" s="7"/>
      <c r="M15" s="7"/>
      <c r="N15" s="7"/>
      <c r="O15" s="7"/>
      <c r="P15" s="7"/>
      <c r="Q15" s="7"/>
      <c r="R15" s="6"/>
      <c r="S15" s="6"/>
      <c r="T15" s="6"/>
      <c r="U15" s="6"/>
      <c r="V15" s="6"/>
      <c r="W15" s="6"/>
      <c r="X15" s="6"/>
      <c r="Y15" s="6"/>
    </row>
    <row r="16" spans="1:25" ht="17.399999999999999" customHeight="1" x14ac:dyDescent="0.35">
      <c r="A16" s="20" t="s">
        <v>136</v>
      </c>
      <c r="B16" s="19"/>
      <c r="C16" s="19"/>
      <c r="D16" s="19"/>
      <c r="E16" s="19"/>
      <c r="F16" s="19"/>
      <c r="G16" s="19"/>
      <c r="H16" s="19"/>
      <c r="J16" s="194" t="s">
        <v>127</v>
      </c>
      <c r="K16" s="194"/>
      <c r="L16" s="194"/>
      <c r="M16" s="194"/>
      <c r="N16" s="194"/>
      <c r="O16" s="194"/>
      <c r="P16" s="194"/>
      <c r="Q16" s="19"/>
      <c r="R16" s="194" t="s">
        <v>127</v>
      </c>
      <c r="S16" s="194"/>
      <c r="T16" s="194"/>
      <c r="U16" s="194"/>
      <c r="V16" s="194"/>
      <c r="W16" s="194"/>
      <c r="X16" s="194"/>
      <c r="Y16" s="19"/>
    </row>
    <row r="17" spans="1:25" ht="15.5" x14ac:dyDescent="0.35">
      <c r="A17" s="204" t="s">
        <v>331</v>
      </c>
      <c r="B17" s="46" t="s">
        <v>131</v>
      </c>
      <c r="C17" s="21" t="s">
        <v>151</v>
      </c>
      <c r="D17" s="22">
        <v>322892</v>
      </c>
      <c r="E17" s="19"/>
      <c r="F17" s="19"/>
      <c r="G17" s="19"/>
      <c r="H17" s="19"/>
      <c r="J17" s="197" t="s">
        <v>116</v>
      </c>
      <c r="K17" s="199" t="s">
        <v>128</v>
      </c>
      <c r="L17" s="200"/>
      <c r="M17" s="200"/>
      <c r="N17" s="200"/>
      <c r="O17" s="200"/>
      <c r="P17" s="201"/>
      <c r="Q17" s="19"/>
      <c r="R17" s="197" t="s">
        <v>116</v>
      </c>
      <c r="S17" s="199" t="s">
        <v>128</v>
      </c>
      <c r="T17" s="200"/>
      <c r="U17" s="200"/>
      <c r="V17" s="200"/>
      <c r="W17" s="200"/>
      <c r="X17" s="201"/>
      <c r="Y17" s="19"/>
    </row>
    <row r="18" spans="1:25" ht="15.65" customHeight="1" x14ac:dyDescent="0.35">
      <c r="A18" s="210"/>
      <c r="B18" s="23"/>
      <c r="C18" s="23" t="s">
        <v>152</v>
      </c>
      <c r="D18" s="24">
        <v>0</v>
      </c>
      <c r="E18" s="19"/>
      <c r="F18" s="19"/>
      <c r="G18" s="19"/>
      <c r="H18" s="19"/>
      <c r="J18" s="197"/>
      <c r="K18" s="202" t="s">
        <v>129</v>
      </c>
      <c r="L18" s="201"/>
      <c r="M18" s="201" t="s">
        <v>130</v>
      </c>
      <c r="N18" s="201"/>
      <c r="O18" s="201" t="s">
        <v>22</v>
      </c>
      <c r="P18" s="201"/>
      <c r="Q18" s="19"/>
      <c r="R18" s="197"/>
      <c r="S18" s="202" t="s">
        <v>129</v>
      </c>
      <c r="T18" s="201"/>
      <c r="U18" s="201" t="s">
        <v>130</v>
      </c>
      <c r="V18" s="201"/>
      <c r="W18" s="201" t="s">
        <v>22</v>
      </c>
      <c r="X18" s="201"/>
      <c r="Y18" s="19"/>
    </row>
    <row r="19" spans="1:25" ht="15.5" x14ac:dyDescent="0.35">
      <c r="A19" s="203" t="s">
        <v>19</v>
      </c>
      <c r="B19" s="23" t="s">
        <v>131</v>
      </c>
      <c r="C19" s="25" t="s">
        <v>151</v>
      </c>
      <c r="D19" s="26">
        <v>8183</v>
      </c>
      <c r="E19" s="47">
        <f>D19/SUM(D17,D19)</f>
        <v>2.4716453975685268E-2</v>
      </c>
      <c r="F19" s="19"/>
      <c r="G19" s="19"/>
      <c r="H19" s="19"/>
      <c r="J19" s="198"/>
      <c r="K19" s="49" t="s">
        <v>131</v>
      </c>
      <c r="L19" s="50" t="s">
        <v>132</v>
      </c>
      <c r="M19" s="51" t="s">
        <v>131</v>
      </c>
      <c r="N19" s="50" t="s">
        <v>132</v>
      </c>
      <c r="O19" s="51" t="s">
        <v>131</v>
      </c>
      <c r="P19" s="50" t="s">
        <v>132</v>
      </c>
      <c r="Q19" s="19"/>
      <c r="R19" s="198"/>
      <c r="S19" s="49" t="s">
        <v>131</v>
      </c>
      <c r="T19" s="50" t="s">
        <v>132</v>
      </c>
      <c r="U19" s="51" t="s">
        <v>131</v>
      </c>
      <c r="V19" s="50" t="s">
        <v>132</v>
      </c>
      <c r="W19" s="51" t="s">
        <v>131</v>
      </c>
      <c r="X19" s="50" t="s">
        <v>132</v>
      </c>
      <c r="Y19" s="19"/>
    </row>
    <row r="20" spans="1:25" ht="30" customHeight="1" x14ac:dyDescent="0.35">
      <c r="A20" s="205"/>
      <c r="B20" s="27"/>
      <c r="C20" s="27" t="s">
        <v>152</v>
      </c>
      <c r="D20" s="28">
        <v>0</v>
      </c>
      <c r="E20" s="19"/>
      <c r="F20" s="19"/>
      <c r="G20" s="19"/>
      <c r="H20" s="19"/>
      <c r="J20" s="52" t="s">
        <v>133</v>
      </c>
      <c r="K20" s="53">
        <v>322892</v>
      </c>
      <c r="L20" s="54">
        <v>0.97528354602431477</v>
      </c>
      <c r="M20" s="55">
        <v>8183</v>
      </c>
      <c r="N20" s="54">
        <v>2.4716453975685268E-2</v>
      </c>
      <c r="O20" s="55">
        <v>331075</v>
      </c>
      <c r="P20" s="54">
        <v>1</v>
      </c>
      <c r="Q20" s="19"/>
      <c r="R20" s="52" t="s">
        <v>139</v>
      </c>
      <c r="S20" s="53">
        <v>322892</v>
      </c>
      <c r="T20" s="54">
        <v>0.97528354602431477</v>
      </c>
      <c r="U20" s="55">
        <v>8183</v>
      </c>
      <c r="V20" s="54">
        <v>2.4716453975685268E-2</v>
      </c>
      <c r="W20" s="55">
        <v>331075</v>
      </c>
      <c r="X20" s="54">
        <v>1</v>
      </c>
      <c r="Y20" s="19"/>
    </row>
    <row r="21" spans="1:25" x14ac:dyDescent="0.35">
      <c r="A21" s="19"/>
      <c r="B21" s="19"/>
      <c r="C21" s="19"/>
      <c r="D21" s="48">
        <f>SUM(D17,D19)</f>
        <v>331075</v>
      </c>
      <c r="E21" s="19"/>
      <c r="F21" s="19"/>
      <c r="G21" s="19"/>
      <c r="H21" s="19"/>
      <c r="J21" s="7"/>
      <c r="K21" s="7"/>
      <c r="L21" s="7"/>
      <c r="M21" s="99"/>
      <c r="N21" s="7"/>
      <c r="O21" s="7"/>
      <c r="P21" s="7"/>
      <c r="Q21" s="7"/>
      <c r="R21" s="6"/>
      <c r="S21" s="6"/>
      <c r="T21" s="6"/>
      <c r="U21" s="6"/>
      <c r="V21" s="6"/>
      <c r="W21" s="6"/>
      <c r="X21" s="6"/>
      <c r="Y21" s="6"/>
    </row>
    <row r="22" spans="1:25" ht="17.399999999999999" customHeight="1" x14ac:dyDescent="0.35">
      <c r="A22" s="18" t="s">
        <v>136</v>
      </c>
      <c r="B22" s="18"/>
      <c r="C22" s="18"/>
      <c r="D22" s="18"/>
      <c r="E22" s="18"/>
      <c r="F22" s="18"/>
      <c r="G22" s="18"/>
      <c r="H22" s="19"/>
      <c r="J22" s="18" t="s">
        <v>134</v>
      </c>
      <c r="K22" s="18"/>
      <c r="L22" s="18"/>
      <c r="M22" s="18"/>
      <c r="N22" s="19"/>
      <c r="O22" s="7"/>
      <c r="P22" s="7"/>
      <c r="Q22" s="7"/>
      <c r="R22" s="194" t="s">
        <v>134</v>
      </c>
      <c r="S22" s="194"/>
      <c r="T22" s="194"/>
      <c r="U22" s="19"/>
      <c r="V22" s="6"/>
      <c r="W22" s="6"/>
      <c r="X22" s="6"/>
      <c r="Y22" s="6"/>
    </row>
    <row r="23" spans="1:25" ht="46.5" x14ac:dyDescent="0.35">
      <c r="A23" s="29" t="s">
        <v>153</v>
      </c>
      <c r="B23" s="29"/>
      <c r="C23" s="29"/>
      <c r="D23" s="30" t="s">
        <v>5</v>
      </c>
      <c r="E23" s="31" t="s">
        <v>132</v>
      </c>
      <c r="F23" s="31" t="s">
        <v>154</v>
      </c>
      <c r="G23" s="32" t="s">
        <v>155</v>
      </c>
      <c r="H23" s="19"/>
      <c r="J23" s="20" t="s">
        <v>135</v>
      </c>
      <c r="K23" s="19"/>
      <c r="L23" s="19"/>
      <c r="M23" s="19"/>
      <c r="N23" s="19"/>
      <c r="O23" s="7"/>
      <c r="P23" s="7"/>
      <c r="Q23" s="7"/>
      <c r="R23" s="195" t="s">
        <v>140</v>
      </c>
      <c r="S23" s="196"/>
      <c r="T23" s="196"/>
      <c r="U23" s="19"/>
      <c r="V23" s="6"/>
      <c r="W23" s="6"/>
      <c r="X23" s="6"/>
      <c r="Y23" s="6"/>
    </row>
    <row r="24" spans="1:25" ht="31" x14ac:dyDescent="0.35">
      <c r="A24" s="209" t="s">
        <v>331</v>
      </c>
      <c r="B24" s="211" t="s">
        <v>151</v>
      </c>
      <c r="C24" s="33" t="s">
        <v>8</v>
      </c>
      <c r="D24" s="34">
        <v>85315</v>
      </c>
      <c r="E24" s="35">
        <v>26.422147343384168</v>
      </c>
      <c r="F24" s="35">
        <v>26.422147343384168</v>
      </c>
      <c r="G24" s="36">
        <v>26.422147343384168</v>
      </c>
      <c r="H24" s="19"/>
      <c r="J24" s="29" t="s">
        <v>136</v>
      </c>
      <c r="K24" s="49" t="s">
        <v>137</v>
      </c>
      <c r="L24" s="51" t="s">
        <v>131</v>
      </c>
      <c r="M24" s="50" t="s">
        <v>142</v>
      </c>
      <c r="N24" s="19"/>
      <c r="O24" s="7"/>
      <c r="P24" s="7"/>
      <c r="Q24" s="7"/>
      <c r="R24" s="29" t="s">
        <v>136</v>
      </c>
      <c r="S24" s="49" t="s">
        <v>137</v>
      </c>
      <c r="T24" s="50" t="s">
        <v>131</v>
      </c>
      <c r="U24" s="19"/>
      <c r="V24" s="6"/>
      <c r="W24" s="6"/>
      <c r="X24" s="6"/>
      <c r="Y24" s="6"/>
    </row>
    <row r="25" spans="1:25" ht="15.5" x14ac:dyDescent="0.35">
      <c r="A25" s="204"/>
      <c r="B25" s="207"/>
      <c r="C25" s="25" t="s">
        <v>10</v>
      </c>
      <c r="D25" s="37">
        <v>49942</v>
      </c>
      <c r="E25" s="38">
        <v>15.467091163608885</v>
      </c>
      <c r="F25" s="38">
        <v>15.467091163608885</v>
      </c>
      <c r="G25" s="39">
        <v>41.889238506993046</v>
      </c>
      <c r="H25" s="19"/>
      <c r="J25" s="56" t="s">
        <v>8</v>
      </c>
      <c r="K25" s="57">
        <v>48.787068510812887</v>
      </c>
      <c r="L25" s="58">
        <v>85315</v>
      </c>
      <c r="M25" s="59">
        <v>0.26422147343384167</v>
      </c>
      <c r="N25" s="19"/>
      <c r="O25" s="7"/>
      <c r="P25" s="7"/>
      <c r="Q25" s="7"/>
      <c r="R25" s="56" t="s">
        <v>8</v>
      </c>
      <c r="S25" s="57">
        <v>70.416691085975756</v>
      </c>
      <c r="T25" s="68">
        <v>85315</v>
      </c>
      <c r="U25" s="19"/>
      <c r="V25" s="6"/>
      <c r="W25" s="6"/>
      <c r="X25" s="6"/>
      <c r="Y25" s="6"/>
    </row>
    <row r="26" spans="1:25" ht="15.5" x14ac:dyDescent="0.35">
      <c r="A26" s="204"/>
      <c r="B26" s="207"/>
      <c r="C26" s="25" t="s">
        <v>11</v>
      </c>
      <c r="D26" s="37">
        <v>70241</v>
      </c>
      <c r="E26" s="38">
        <v>21.753713315907486</v>
      </c>
      <c r="F26" s="38">
        <v>21.753713315907486</v>
      </c>
      <c r="G26" s="39">
        <v>63.642951822900542</v>
      </c>
      <c r="H26" s="19"/>
      <c r="J26" s="60" t="s">
        <v>10</v>
      </c>
      <c r="K26" s="61">
        <v>50.946564681697154</v>
      </c>
      <c r="L26" s="62">
        <v>49942</v>
      </c>
      <c r="M26" s="63">
        <v>0.15467091163608884</v>
      </c>
      <c r="N26" s="19"/>
      <c r="O26" s="7"/>
      <c r="P26" s="7"/>
      <c r="Q26" s="7"/>
      <c r="R26" s="60" t="s">
        <v>10</v>
      </c>
      <c r="S26" s="61">
        <v>59.002693124023644</v>
      </c>
      <c r="T26" s="69">
        <v>49942</v>
      </c>
      <c r="U26" s="19"/>
      <c r="V26" s="6"/>
      <c r="W26" s="6"/>
      <c r="X26" s="6"/>
      <c r="Y26" s="6"/>
    </row>
    <row r="27" spans="1:25" ht="15.5" x14ac:dyDescent="0.35">
      <c r="A27" s="204"/>
      <c r="B27" s="207"/>
      <c r="C27" s="25" t="s">
        <v>13</v>
      </c>
      <c r="D27" s="37">
        <v>54869</v>
      </c>
      <c r="E27" s="38">
        <v>16.992988367627564</v>
      </c>
      <c r="F27" s="38">
        <v>16.992988367627564</v>
      </c>
      <c r="G27" s="39">
        <v>80.635940190528103</v>
      </c>
      <c r="H27" s="19"/>
      <c r="J27" s="60" t="s">
        <v>11</v>
      </c>
      <c r="K27" s="61">
        <v>55.012979124253697</v>
      </c>
      <c r="L27" s="62">
        <v>70241</v>
      </c>
      <c r="M27" s="63">
        <v>0.21753713315907486</v>
      </c>
      <c r="N27" s="19"/>
      <c r="O27" s="7"/>
      <c r="P27" s="7"/>
      <c r="Q27" s="7"/>
      <c r="R27" s="60" t="s">
        <v>11</v>
      </c>
      <c r="S27" s="61">
        <v>61.416943095912622</v>
      </c>
      <c r="T27" s="69">
        <v>70241</v>
      </c>
      <c r="U27" s="19"/>
      <c r="V27" s="6"/>
      <c r="W27" s="6"/>
      <c r="X27" s="6"/>
      <c r="Y27" s="6"/>
    </row>
    <row r="28" spans="1:25" ht="15.5" x14ac:dyDescent="0.35">
      <c r="A28" s="204"/>
      <c r="B28" s="207"/>
      <c r="C28" s="25" t="s">
        <v>14</v>
      </c>
      <c r="D28" s="37">
        <v>35192</v>
      </c>
      <c r="E28" s="38">
        <v>10.899000284924991</v>
      </c>
      <c r="F28" s="38">
        <v>10.899000284924991</v>
      </c>
      <c r="G28" s="39">
        <v>91.534940475453098</v>
      </c>
      <c r="H28" s="19"/>
      <c r="J28" s="60" t="s">
        <v>13</v>
      </c>
      <c r="K28" s="61">
        <v>58.83658827215303</v>
      </c>
      <c r="L28" s="62">
        <v>54869</v>
      </c>
      <c r="M28" s="63">
        <v>0.16992988367627565</v>
      </c>
      <c r="N28" s="19"/>
      <c r="O28" s="7"/>
      <c r="P28" s="7"/>
      <c r="Q28" s="7"/>
      <c r="R28" s="60" t="s">
        <v>13</v>
      </c>
      <c r="S28" s="61">
        <v>64.240053582168855</v>
      </c>
      <c r="T28" s="69">
        <v>54869</v>
      </c>
      <c r="U28" s="19"/>
      <c r="V28" s="6"/>
      <c r="W28" s="6"/>
      <c r="X28" s="6"/>
      <c r="Y28" s="6"/>
    </row>
    <row r="29" spans="1:25" ht="15.5" x14ac:dyDescent="0.35">
      <c r="A29" s="204"/>
      <c r="B29" s="207"/>
      <c r="C29" s="25" t="s">
        <v>16</v>
      </c>
      <c r="D29" s="37">
        <v>18504</v>
      </c>
      <c r="E29" s="38">
        <v>5.7307087199435109</v>
      </c>
      <c r="F29" s="38">
        <v>5.7307087199435109</v>
      </c>
      <c r="G29" s="39">
        <v>97.265649195396605</v>
      </c>
      <c r="H29" s="19"/>
      <c r="J29" s="60" t="s">
        <v>14</v>
      </c>
      <c r="K29" s="61">
        <v>68.267544571818405</v>
      </c>
      <c r="L29" s="62">
        <v>35192</v>
      </c>
      <c r="M29" s="63">
        <v>0.10899000284924991</v>
      </c>
      <c r="N29" s="19"/>
      <c r="O29" s="7"/>
      <c r="P29" s="7"/>
      <c r="Q29" s="7"/>
      <c r="R29" s="60" t="s">
        <v>14</v>
      </c>
      <c r="S29" s="61">
        <v>69.278174016822149</v>
      </c>
      <c r="T29" s="69">
        <v>35192</v>
      </c>
      <c r="U29" s="19"/>
      <c r="V29" s="6"/>
      <c r="W29" s="6"/>
      <c r="X29" s="6"/>
      <c r="Y29" s="6"/>
    </row>
    <row r="30" spans="1:25" ht="15.5" x14ac:dyDescent="0.35">
      <c r="A30" s="204"/>
      <c r="B30" s="207"/>
      <c r="C30" s="25" t="s">
        <v>17</v>
      </c>
      <c r="D30" s="37">
        <v>8792</v>
      </c>
      <c r="E30" s="38">
        <v>2.7228918647721216</v>
      </c>
      <c r="F30" s="38">
        <v>2.7228918647721216</v>
      </c>
      <c r="G30" s="39">
        <v>99.988541060168728</v>
      </c>
      <c r="H30" s="19"/>
      <c r="J30" s="60" t="s">
        <v>16</v>
      </c>
      <c r="K30" s="61">
        <v>72.652595998899812</v>
      </c>
      <c r="L30" s="62">
        <v>18504</v>
      </c>
      <c r="M30" s="63">
        <v>5.7307087199435107E-2</v>
      </c>
      <c r="N30" s="19"/>
      <c r="O30" s="7"/>
      <c r="P30" s="7"/>
      <c r="Q30" s="7"/>
      <c r="R30" s="60" t="s">
        <v>16</v>
      </c>
      <c r="S30" s="61">
        <v>72.243163640293545</v>
      </c>
      <c r="T30" s="69">
        <v>18504</v>
      </c>
      <c r="U30" s="19"/>
      <c r="V30" s="6"/>
      <c r="W30" s="6"/>
      <c r="X30" s="6"/>
      <c r="Y30" s="6"/>
    </row>
    <row r="31" spans="1:25" ht="15.5" x14ac:dyDescent="0.35">
      <c r="A31" s="204"/>
      <c r="B31" s="207"/>
      <c r="C31" s="25" t="s">
        <v>18</v>
      </c>
      <c r="D31" s="37">
        <v>37</v>
      </c>
      <c r="E31" s="38">
        <v>1.1458939831274852E-2</v>
      </c>
      <c r="F31" s="38">
        <v>1.1458939831274852E-2</v>
      </c>
      <c r="G31" s="39">
        <v>100</v>
      </c>
      <c r="H31" s="19"/>
      <c r="J31" s="60" t="s">
        <v>17</v>
      </c>
      <c r="K31" s="61">
        <v>79.756390106707926</v>
      </c>
      <c r="L31" s="62">
        <v>8792</v>
      </c>
      <c r="M31" s="63">
        <v>2.7228918647721215E-2</v>
      </c>
      <c r="N31" s="19"/>
      <c r="O31" s="7"/>
      <c r="P31" s="7"/>
      <c r="Q31" s="7"/>
      <c r="R31" s="60" t="s">
        <v>17</v>
      </c>
      <c r="S31" s="61">
        <v>76.009440400364056</v>
      </c>
      <c r="T31" s="69">
        <v>8792</v>
      </c>
      <c r="U31" s="19"/>
      <c r="V31" s="6"/>
      <c r="W31" s="6"/>
      <c r="X31" s="6"/>
      <c r="Y31" s="6"/>
    </row>
    <row r="32" spans="1:25" ht="15.5" x14ac:dyDescent="0.35">
      <c r="A32" s="210"/>
      <c r="B32" s="212"/>
      <c r="C32" s="23" t="s">
        <v>22</v>
      </c>
      <c r="D32" s="40">
        <v>322892</v>
      </c>
      <c r="E32" s="41">
        <v>100</v>
      </c>
      <c r="F32" s="41">
        <v>100</v>
      </c>
      <c r="G32" s="42"/>
      <c r="H32" s="19"/>
      <c r="J32" s="60" t="s">
        <v>18</v>
      </c>
      <c r="K32" s="61">
        <v>73.832923832923839</v>
      </c>
      <c r="L32" s="62">
        <v>37</v>
      </c>
      <c r="M32" s="63">
        <v>1.1458939831274852E-4</v>
      </c>
      <c r="N32" s="19"/>
      <c r="O32" s="7"/>
      <c r="P32" s="7"/>
      <c r="Q32" s="7"/>
      <c r="R32" s="60" t="s">
        <v>18</v>
      </c>
      <c r="S32" s="61">
        <v>58.783783783783804</v>
      </c>
      <c r="T32" s="69">
        <v>37</v>
      </c>
      <c r="U32" s="19"/>
      <c r="V32" s="6"/>
      <c r="W32" s="6"/>
      <c r="X32" s="6"/>
      <c r="Y32" s="6"/>
    </row>
    <row r="33" spans="1:25" ht="15.5" x14ac:dyDescent="0.35">
      <c r="A33" s="203" t="s">
        <v>19</v>
      </c>
      <c r="B33" s="206" t="s">
        <v>151</v>
      </c>
      <c r="C33" s="25" t="s">
        <v>8</v>
      </c>
      <c r="D33" s="37">
        <v>1676</v>
      </c>
      <c r="E33" s="38">
        <v>20.481486007576681</v>
      </c>
      <c r="F33" s="38">
        <v>20.481486007576681</v>
      </c>
      <c r="G33" s="39">
        <v>20.481486007576681</v>
      </c>
      <c r="H33" s="19"/>
      <c r="J33" s="64" t="s">
        <v>22</v>
      </c>
      <c r="K33" s="65">
        <v>56.520132356453104</v>
      </c>
      <c r="L33" s="66">
        <v>322892</v>
      </c>
      <c r="M33" s="67">
        <v>1</v>
      </c>
      <c r="N33" s="19"/>
      <c r="O33" s="7"/>
      <c r="P33" s="7"/>
      <c r="Q33" s="7"/>
      <c r="R33" s="64" t="s">
        <v>22</v>
      </c>
      <c r="S33" s="65">
        <v>65.775437297921385</v>
      </c>
      <c r="T33" s="70">
        <v>322892</v>
      </c>
      <c r="U33" s="19"/>
      <c r="V33" s="6"/>
      <c r="W33" s="6"/>
      <c r="X33" s="6"/>
      <c r="Y33" s="6"/>
    </row>
    <row r="34" spans="1:25" ht="15.5" x14ac:dyDescent="0.35">
      <c r="A34" s="204"/>
      <c r="B34" s="207"/>
      <c r="C34" s="25" t="s">
        <v>10</v>
      </c>
      <c r="D34" s="37">
        <v>1413</v>
      </c>
      <c r="E34" s="38">
        <v>17.267505804717096</v>
      </c>
      <c r="F34" s="38">
        <v>17.267505804717096</v>
      </c>
      <c r="G34" s="39">
        <v>37.748991812293781</v>
      </c>
      <c r="H34" s="19"/>
    </row>
    <row r="35" spans="1:25" ht="15.5" x14ac:dyDescent="0.35">
      <c r="A35" s="204"/>
      <c r="B35" s="207"/>
      <c r="C35" s="25" t="s">
        <v>11</v>
      </c>
      <c r="D35" s="37">
        <v>1448</v>
      </c>
      <c r="E35" s="38">
        <v>17.695221801295368</v>
      </c>
      <c r="F35" s="38">
        <v>17.695221801295368</v>
      </c>
      <c r="G35" s="39">
        <v>55.444213613589142</v>
      </c>
      <c r="H35" s="19"/>
    </row>
    <row r="36" spans="1:25" ht="15.5" x14ac:dyDescent="0.35">
      <c r="A36" s="204"/>
      <c r="B36" s="207"/>
      <c r="C36" s="25" t="s">
        <v>13</v>
      </c>
      <c r="D36" s="37">
        <v>1784</v>
      </c>
      <c r="E36" s="38">
        <v>21.80129536844678</v>
      </c>
      <c r="F36" s="38">
        <v>21.80129536844678</v>
      </c>
      <c r="G36" s="39">
        <v>77.245508982035929</v>
      </c>
      <c r="H36" s="19"/>
    </row>
    <row r="37" spans="1:25" ht="15.5" x14ac:dyDescent="0.35">
      <c r="A37" s="204"/>
      <c r="B37" s="207"/>
      <c r="C37" s="25" t="s">
        <v>14</v>
      </c>
      <c r="D37" s="37">
        <v>1276</v>
      </c>
      <c r="E37" s="38">
        <v>15.59330318953929</v>
      </c>
      <c r="F37" s="38">
        <v>15.59330318953929</v>
      </c>
      <c r="G37" s="39">
        <v>92.838812171575213</v>
      </c>
      <c r="H37" s="19"/>
    </row>
    <row r="38" spans="1:25" ht="15.5" x14ac:dyDescent="0.35">
      <c r="A38" s="204"/>
      <c r="B38" s="207"/>
      <c r="C38" s="25" t="s">
        <v>16</v>
      </c>
      <c r="D38" s="37">
        <v>317</v>
      </c>
      <c r="E38" s="38">
        <v>3.8738848832946351</v>
      </c>
      <c r="F38" s="38">
        <v>3.8738848832946351</v>
      </c>
      <c r="G38" s="39">
        <v>96.712697054869849</v>
      </c>
      <c r="H38" s="19"/>
    </row>
    <row r="39" spans="1:25" ht="15.5" x14ac:dyDescent="0.35">
      <c r="A39" s="204"/>
      <c r="B39" s="207"/>
      <c r="C39" s="25" t="s">
        <v>17</v>
      </c>
      <c r="D39" s="37">
        <v>186</v>
      </c>
      <c r="E39" s="38">
        <v>2.2730050103873882</v>
      </c>
      <c r="F39" s="38">
        <v>2.2730050103873882</v>
      </c>
      <c r="G39" s="39">
        <v>98.985702065257243</v>
      </c>
      <c r="H39" s="19"/>
    </row>
    <row r="40" spans="1:25" ht="31" x14ac:dyDescent="0.35">
      <c r="A40" s="204"/>
      <c r="B40" s="207"/>
      <c r="C40" s="25" t="s">
        <v>18</v>
      </c>
      <c r="D40" s="37">
        <v>83</v>
      </c>
      <c r="E40" s="38">
        <v>1.0142979347427594</v>
      </c>
      <c r="F40" s="38">
        <v>1.0142979347427594</v>
      </c>
      <c r="G40" s="39">
        <v>100</v>
      </c>
      <c r="H40" s="19"/>
      <c r="J40" s="29" t="s">
        <v>136</v>
      </c>
      <c r="K40" s="49" t="s">
        <v>137</v>
      </c>
      <c r="L40" s="51" t="s">
        <v>131</v>
      </c>
      <c r="M40" s="50" t="s">
        <v>142</v>
      </c>
      <c r="R40" s="29" t="s">
        <v>136</v>
      </c>
      <c r="S40" s="51" t="s">
        <v>131</v>
      </c>
      <c r="T40" s="50" t="s">
        <v>142</v>
      </c>
    </row>
    <row r="41" spans="1:25" ht="15.5" x14ac:dyDescent="0.35">
      <c r="A41" s="205"/>
      <c r="B41" s="208"/>
      <c r="C41" s="27" t="s">
        <v>22</v>
      </c>
      <c r="D41" s="43">
        <v>8183</v>
      </c>
      <c r="E41" s="44">
        <v>100</v>
      </c>
      <c r="F41" s="44">
        <v>100</v>
      </c>
      <c r="G41" s="45"/>
      <c r="H41" s="19"/>
      <c r="J41" s="33" t="s">
        <v>8</v>
      </c>
      <c r="K41" s="34">
        <f>D24+D33</f>
        <v>86991</v>
      </c>
      <c r="L41" s="35">
        <v>26.422147343384168</v>
      </c>
      <c r="M41" s="35">
        <v>26.422147343384168</v>
      </c>
      <c r="N41" s="36">
        <v>26.422147343384168</v>
      </c>
      <c r="R41" s="33" t="s">
        <v>8</v>
      </c>
      <c r="S41" s="58">
        <v>85315</v>
      </c>
      <c r="T41" s="100">
        <v>0.26422147343384167</v>
      </c>
    </row>
    <row r="42" spans="1:25" ht="15.5" x14ac:dyDescent="0.35">
      <c r="J42" s="25" t="s">
        <v>10</v>
      </c>
      <c r="K42" s="34">
        <f t="shared" ref="K42:K48" si="0">D25+D34</f>
        <v>51355</v>
      </c>
      <c r="L42" s="38">
        <v>15.467091163608885</v>
      </c>
      <c r="M42" s="38">
        <v>15.467091163608885</v>
      </c>
      <c r="N42" s="39">
        <v>41.889238506993046</v>
      </c>
      <c r="R42" s="25" t="s">
        <v>10</v>
      </c>
      <c r="S42" s="62">
        <v>49942</v>
      </c>
      <c r="T42" s="101">
        <v>0.15467091163608884</v>
      </c>
    </row>
    <row r="43" spans="1:25" ht="15.5" x14ac:dyDescent="0.35">
      <c r="J43" s="25" t="s">
        <v>11</v>
      </c>
      <c r="K43" s="34">
        <f t="shared" si="0"/>
        <v>71689</v>
      </c>
      <c r="L43" s="38">
        <v>21.753713315907486</v>
      </c>
      <c r="M43" s="38">
        <v>21.753713315907486</v>
      </c>
      <c r="N43" s="39">
        <v>63.642951822900542</v>
      </c>
      <c r="R43" s="25" t="s">
        <v>11</v>
      </c>
      <c r="S43" s="58">
        <v>70241</v>
      </c>
      <c r="T43" s="101">
        <v>0.21753713315907486</v>
      </c>
    </row>
    <row r="44" spans="1:25" ht="15.5" x14ac:dyDescent="0.35">
      <c r="J44" s="25" t="s">
        <v>13</v>
      </c>
      <c r="K44" s="34">
        <f t="shared" si="0"/>
        <v>56653</v>
      </c>
      <c r="L44" s="38">
        <v>16.992988367627564</v>
      </c>
      <c r="M44" s="38">
        <v>16.992988367627564</v>
      </c>
      <c r="N44" s="39">
        <v>80.635940190528103</v>
      </c>
      <c r="R44" s="25" t="s">
        <v>13</v>
      </c>
      <c r="S44" s="62">
        <v>54869</v>
      </c>
      <c r="T44" s="101">
        <v>0.16992988367627565</v>
      </c>
    </row>
    <row r="45" spans="1:25" ht="15.5" x14ac:dyDescent="0.35">
      <c r="J45" s="25" t="s">
        <v>14</v>
      </c>
      <c r="K45" s="34">
        <f t="shared" si="0"/>
        <v>36468</v>
      </c>
      <c r="L45" s="38">
        <v>10.899000284924991</v>
      </c>
      <c r="M45" s="38">
        <v>10.899000284924991</v>
      </c>
      <c r="N45" s="39">
        <v>91.534940475453098</v>
      </c>
      <c r="R45" s="25" t="s">
        <v>14</v>
      </c>
      <c r="S45" s="58">
        <v>35192</v>
      </c>
      <c r="T45" s="101">
        <v>0.10899000284924991</v>
      </c>
    </row>
    <row r="46" spans="1:25" ht="15.5" x14ac:dyDescent="0.35">
      <c r="J46" s="25" t="s">
        <v>16</v>
      </c>
      <c r="K46" s="34">
        <f t="shared" si="0"/>
        <v>18821</v>
      </c>
      <c r="L46" s="38">
        <v>5.7307087199435109</v>
      </c>
      <c r="M46" s="38">
        <v>5.7307087199435109</v>
      </c>
      <c r="N46" s="39">
        <v>97.265649195396605</v>
      </c>
      <c r="R46" s="25" t="s">
        <v>16</v>
      </c>
      <c r="S46" s="62">
        <v>18504</v>
      </c>
      <c r="T46" s="101">
        <v>5.7307087199435107E-2</v>
      </c>
    </row>
    <row r="47" spans="1:25" ht="15.5" x14ac:dyDescent="0.35">
      <c r="J47" s="25" t="s">
        <v>17</v>
      </c>
      <c r="K47" s="34">
        <f t="shared" si="0"/>
        <v>8978</v>
      </c>
      <c r="L47" s="38">
        <v>2.7228918647721216</v>
      </c>
      <c r="M47" s="38">
        <v>2.7228918647721216</v>
      </c>
      <c r="N47" s="39">
        <v>99.988541060168728</v>
      </c>
      <c r="R47" s="25" t="s">
        <v>17</v>
      </c>
      <c r="S47" s="58">
        <v>8792</v>
      </c>
      <c r="T47" s="101">
        <v>2.7228918647721215E-2</v>
      </c>
    </row>
    <row r="48" spans="1:25" ht="15.5" x14ac:dyDescent="0.35">
      <c r="J48" s="25" t="s">
        <v>18</v>
      </c>
      <c r="K48" s="34">
        <f t="shared" si="0"/>
        <v>120</v>
      </c>
      <c r="L48" s="38">
        <v>1.1458939831274852E-2</v>
      </c>
      <c r="M48" s="38">
        <v>1.1458939831274852E-2</v>
      </c>
      <c r="N48" s="39">
        <v>100</v>
      </c>
      <c r="R48" s="25" t="s">
        <v>18</v>
      </c>
      <c r="S48" s="62">
        <v>37</v>
      </c>
      <c r="T48" s="101">
        <v>1.1458939831274852E-4</v>
      </c>
    </row>
    <row r="49" spans="10:20" ht="15.5" x14ac:dyDescent="0.35">
      <c r="J49" s="23" t="s">
        <v>22</v>
      </c>
      <c r="K49" s="40">
        <f>SUM(K41:K48)</f>
        <v>331075</v>
      </c>
      <c r="L49" s="41">
        <v>100</v>
      </c>
      <c r="M49" s="41">
        <v>100</v>
      </c>
      <c r="N49" s="42"/>
      <c r="R49" s="23" t="s">
        <v>22</v>
      </c>
      <c r="S49" s="58">
        <v>322892</v>
      </c>
      <c r="T49" s="102">
        <v>1</v>
      </c>
    </row>
  </sheetData>
  <mergeCells count="20">
    <mergeCell ref="A33:A41"/>
    <mergeCell ref="B33:B41"/>
    <mergeCell ref="J16:P16"/>
    <mergeCell ref="J17:J19"/>
    <mergeCell ref="K17:P17"/>
    <mergeCell ref="K18:L18"/>
    <mergeCell ref="M18:N18"/>
    <mergeCell ref="O18:P18"/>
    <mergeCell ref="A19:A20"/>
    <mergeCell ref="A24:A32"/>
    <mergeCell ref="B24:B32"/>
    <mergeCell ref="A17:A18"/>
    <mergeCell ref="R22:T22"/>
    <mergeCell ref="R23:T23"/>
    <mergeCell ref="R16:X16"/>
    <mergeCell ref="R17:R19"/>
    <mergeCell ref="S17:X17"/>
    <mergeCell ref="S18:T18"/>
    <mergeCell ref="U18:V18"/>
    <mergeCell ref="W18:X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198A9-5FDC-458F-889E-DCC4B689A045}">
  <sheetPr>
    <tabColor rgb="FFE8B463"/>
  </sheetPr>
  <dimension ref="A1:H41"/>
  <sheetViews>
    <sheetView topLeftCell="A8" zoomScale="80" workbookViewId="0">
      <selection activeCell="A15" sqref="A15"/>
    </sheetView>
  </sheetViews>
  <sheetFormatPr defaultColWidth="8.81640625" defaultRowHeight="14.5" x14ac:dyDescent="0.35"/>
  <cols>
    <col min="1" max="1" width="102.90625" style="144" customWidth="1"/>
    <col min="2" max="2" width="16.54296875" style="162" customWidth="1"/>
    <col min="3" max="6" width="8.81640625" style="144"/>
    <col min="7" max="7" width="17.6328125" style="144" customWidth="1"/>
    <col min="8" max="8" width="20.81640625" style="144" customWidth="1"/>
    <col min="9" max="16384" width="8.81640625" style="144"/>
  </cols>
  <sheetData>
    <row r="1" spans="1:8" ht="41" x14ac:dyDescent="0.9">
      <c r="A1" s="272" t="s">
        <v>16</v>
      </c>
      <c r="B1" s="272"/>
      <c r="C1" s="272"/>
      <c r="D1" s="272"/>
      <c r="E1" s="272"/>
    </row>
    <row r="2" spans="1:8" x14ac:dyDescent="0.35">
      <c r="A2" s="137"/>
      <c r="B2" s="158" t="s">
        <v>143</v>
      </c>
      <c r="C2" s="137" t="s">
        <v>2</v>
      </c>
      <c r="D2" s="137" t="s">
        <v>3</v>
      </c>
      <c r="E2" s="137" t="s">
        <v>4</v>
      </c>
    </row>
    <row r="3" spans="1:8" x14ac:dyDescent="0.35">
      <c r="A3" s="276" t="s">
        <v>29</v>
      </c>
      <c r="B3" s="276"/>
      <c r="C3" s="276"/>
      <c r="D3" s="276"/>
      <c r="E3" s="276"/>
    </row>
    <row r="4" spans="1:8" x14ac:dyDescent="0.35">
      <c r="A4" s="138" t="s">
        <v>30</v>
      </c>
      <c r="B4" s="139">
        <f>SummaryData!K30/100</f>
        <v>0.72652595998899816</v>
      </c>
      <c r="C4" s="139">
        <v>0.7147483176690409</v>
      </c>
      <c r="D4" s="139">
        <v>0.69621359413971207</v>
      </c>
      <c r="E4" s="139">
        <v>0.68691119206129869</v>
      </c>
    </row>
    <row r="5" spans="1:8" x14ac:dyDescent="0.35">
      <c r="A5" s="140" t="s">
        <v>81</v>
      </c>
      <c r="B5" s="145">
        <f>YearsData!F299</f>
        <v>0.86581279723303073</v>
      </c>
      <c r="C5" s="145">
        <v>0.8569772832637923</v>
      </c>
      <c r="D5" s="165">
        <v>0.86476560812270464</v>
      </c>
      <c r="E5" s="145">
        <v>0.83890214797136042</v>
      </c>
    </row>
    <row r="6" spans="1:8" x14ac:dyDescent="0.35">
      <c r="A6" s="140" t="s">
        <v>82</v>
      </c>
      <c r="B6" s="145">
        <f>YearsData!F300</f>
        <v>0.67963683527885865</v>
      </c>
      <c r="C6" s="145">
        <v>0.67269355586462676</v>
      </c>
      <c r="D6" s="165">
        <v>0.68308489954633833</v>
      </c>
      <c r="E6" s="145">
        <v>0.6449880668257757</v>
      </c>
    </row>
    <row r="7" spans="1:8" x14ac:dyDescent="0.35">
      <c r="A7" s="140" t="s">
        <v>83</v>
      </c>
      <c r="B7" s="145">
        <f>YearsData!F301</f>
        <v>0.84430393428447903</v>
      </c>
      <c r="C7" s="145">
        <v>0.8328697264719519</v>
      </c>
      <c r="D7" s="165">
        <v>0.84057031756318845</v>
      </c>
      <c r="E7" s="145">
        <v>0.81801909307875897</v>
      </c>
    </row>
    <row r="8" spans="1:8" x14ac:dyDescent="0.35">
      <c r="A8" s="140" t="s">
        <v>84</v>
      </c>
      <c r="B8" s="145">
        <f>YearsData!F302</f>
        <v>0.69622784262862081</v>
      </c>
      <c r="C8" s="145">
        <v>0.68528820893215892</v>
      </c>
      <c r="D8" s="165">
        <v>0.68308489954633833</v>
      </c>
      <c r="E8" s="145">
        <v>0.67004773269689732</v>
      </c>
    </row>
    <row r="9" spans="1:8" x14ac:dyDescent="0.35">
      <c r="A9" s="140" t="s">
        <v>85</v>
      </c>
      <c r="B9" s="145">
        <f>YearsData!F303</f>
        <v>0.7347600518806745</v>
      </c>
      <c r="C9" s="145">
        <v>0.70553237521248646</v>
      </c>
      <c r="D9" s="165">
        <v>0.68848563404623031</v>
      </c>
      <c r="E9" s="145">
        <v>0.69212410501193322</v>
      </c>
    </row>
    <row r="10" spans="1:8" x14ac:dyDescent="0.35">
      <c r="A10" s="140" t="s">
        <v>86</v>
      </c>
      <c r="B10" s="145">
        <f>YearsData!F304</f>
        <v>0.83273886727194124</v>
      </c>
      <c r="C10" s="145">
        <v>0.82336578581362996</v>
      </c>
      <c r="D10" s="165">
        <v>0.82674443724346514</v>
      </c>
      <c r="E10" s="145">
        <v>0.80489260143198094</v>
      </c>
    </row>
    <row r="11" spans="1:8" x14ac:dyDescent="0.35">
      <c r="A11" s="140" t="s">
        <v>87</v>
      </c>
      <c r="B11" s="145">
        <f>YearsData!F305</f>
        <v>0.58144185041072205</v>
      </c>
      <c r="C11" s="145">
        <v>0.57124092103229795</v>
      </c>
      <c r="D11" s="165">
        <v>0.58133506156837333</v>
      </c>
      <c r="E11" s="145">
        <v>0.52267303102625295</v>
      </c>
    </row>
    <row r="12" spans="1:8" x14ac:dyDescent="0.35">
      <c r="A12" s="140" t="s">
        <v>88</v>
      </c>
      <c r="B12" s="145">
        <f>YearsData!F306</f>
        <v>0.44703847816688286</v>
      </c>
      <c r="C12" s="145">
        <v>0.43942203677947766</v>
      </c>
      <c r="D12" s="165">
        <v>0.44156405271116872</v>
      </c>
      <c r="E12" s="145">
        <v>0.4087112171837709</v>
      </c>
    </row>
    <row r="13" spans="1:8" x14ac:dyDescent="0.35">
      <c r="A13" s="140" t="s">
        <v>89</v>
      </c>
      <c r="B13" s="145">
        <f>YearsData!F307</f>
        <v>0.76940121054907051</v>
      </c>
      <c r="C13" s="145">
        <v>0.77244629887188987</v>
      </c>
      <c r="D13" s="165">
        <v>0.76107150572477844</v>
      </c>
      <c r="E13" s="145">
        <v>0.72315035799522676</v>
      </c>
    </row>
    <row r="14" spans="1:8" x14ac:dyDescent="0.35">
      <c r="A14" s="140" t="s">
        <v>90</v>
      </c>
      <c r="B14" s="145">
        <f>YearsData!F308</f>
        <v>0.72822092520536097</v>
      </c>
      <c r="C14" s="145">
        <v>0.72909905733271518</v>
      </c>
      <c r="D14" s="165">
        <v>0.723698422985526</v>
      </c>
      <c r="E14" s="145">
        <v>0.71479713603818629</v>
      </c>
    </row>
    <row r="15" spans="1:8" ht="15" thickBot="1" x14ac:dyDescent="0.4">
      <c r="A15" s="140" t="s">
        <v>91</v>
      </c>
      <c r="B15" s="145">
        <f>YearsData!F309</f>
        <v>0.5519887591872028</v>
      </c>
      <c r="C15" s="145">
        <v>0.53786122701282646</v>
      </c>
      <c r="D15" s="165">
        <v>0.52732771656945343</v>
      </c>
      <c r="E15" s="149" t="s">
        <v>21</v>
      </c>
    </row>
    <row r="16" spans="1:8" x14ac:dyDescent="0.35">
      <c r="A16" s="166" t="s">
        <v>92</v>
      </c>
      <c r="B16" s="145">
        <f>YearsData!F310</f>
        <v>0.83073929961089499</v>
      </c>
      <c r="C16" s="167">
        <v>0.81811157471797247</v>
      </c>
      <c r="D16" s="167" t="s">
        <v>21</v>
      </c>
      <c r="E16" s="167" t="s">
        <v>21</v>
      </c>
      <c r="G16" s="277" t="s">
        <v>339</v>
      </c>
      <c r="H16" s="278"/>
    </row>
    <row r="17" spans="1:8" x14ac:dyDescent="0.35">
      <c r="A17" s="166" t="s">
        <v>93</v>
      </c>
      <c r="B17" s="145">
        <f>YearsData!F311</f>
        <v>0.94114785992217898</v>
      </c>
      <c r="C17" s="167">
        <v>0.93957657239993819</v>
      </c>
      <c r="D17" s="167" t="s">
        <v>21</v>
      </c>
      <c r="E17" s="167" t="s">
        <v>21</v>
      </c>
      <c r="G17" s="279"/>
      <c r="H17" s="280"/>
    </row>
    <row r="18" spans="1:8" ht="15" thickBot="1" x14ac:dyDescent="0.4">
      <c r="A18" s="168" t="s">
        <v>94</v>
      </c>
      <c r="B18" s="145">
        <f>YearsData!F312</f>
        <v>0.58684608733246868</v>
      </c>
      <c r="C18" s="167">
        <v>0.55339205686910831</v>
      </c>
      <c r="D18" s="167" t="s">
        <v>21</v>
      </c>
      <c r="E18" s="167" t="s">
        <v>21</v>
      </c>
      <c r="G18" s="281"/>
      <c r="H18" s="282"/>
    </row>
    <row r="19" spans="1:8" x14ac:dyDescent="0.35">
      <c r="A19" s="166" t="s">
        <v>95</v>
      </c>
      <c r="B19" s="169" t="s">
        <v>21</v>
      </c>
      <c r="C19" s="169" t="s">
        <v>21</v>
      </c>
      <c r="D19" s="170">
        <v>0.5279758047094405</v>
      </c>
      <c r="E19" s="167">
        <v>0.54773269689737469</v>
      </c>
      <c r="G19" s="277" t="s">
        <v>340</v>
      </c>
      <c r="H19" s="278"/>
    </row>
    <row r="20" spans="1:8" x14ac:dyDescent="0.35">
      <c r="A20" s="166" t="s">
        <v>96</v>
      </c>
      <c r="B20" s="169" t="s">
        <v>21</v>
      </c>
      <c r="C20" s="169" t="s">
        <v>21</v>
      </c>
      <c r="D20" s="170">
        <v>0.50075610282998484</v>
      </c>
      <c r="E20" s="167">
        <v>0.51252983293556087</v>
      </c>
      <c r="G20" s="279"/>
      <c r="H20" s="280"/>
    </row>
    <row r="21" spans="1:8" ht="15" thickBot="1" x14ac:dyDescent="0.4">
      <c r="A21" s="166" t="s">
        <v>97</v>
      </c>
      <c r="B21" s="169" t="s">
        <v>21</v>
      </c>
      <c r="C21" s="169" t="s">
        <v>21</v>
      </c>
      <c r="D21" s="170">
        <v>0.94188809678116225</v>
      </c>
      <c r="E21" s="167">
        <v>0.93556085918854426</v>
      </c>
      <c r="G21" s="281"/>
      <c r="H21" s="282"/>
    </row>
    <row r="22" spans="1:8" x14ac:dyDescent="0.35">
      <c r="A22" s="171" t="s">
        <v>98</v>
      </c>
      <c r="B22" s="145">
        <f>YearsData!F313</f>
        <v>0.90969520103761348</v>
      </c>
      <c r="C22" s="145">
        <v>0.91106475042497292</v>
      </c>
      <c r="D22" s="165">
        <v>0.91294015986174115</v>
      </c>
      <c r="E22" s="145">
        <v>0.902744630071599</v>
      </c>
    </row>
    <row r="23" spans="1:8" x14ac:dyDescent="0.35">
      <c r="A23" s="140" t="s">
        <v>99</v>
      </c>
      <c r="B23" s="145">
        <f>YearsData!F314</f>
        <v>0.83100951145698232</v>
      </c>
      <c r="C23" s="145">
        <v>0.82568382012053776</v>
      </c>
      <c r="D23" s="165">
        <v>0.79347591272413043</v>
      </c>
      <c r="E23" s="145">
        <v>0.78520286396181371</v>
      </c>
    </row>
    <row r="24" spans="1:8" x14ac:dyDescent="0.35">
      <c r="A24" s="140" t="s">
        <v>100</v>
      </c>
      <c r="B24" s="145">
        <f>YearsData!F315</f>
        <v>0.77464332036316474</v>
      </c>
      <c r="C24" s="145">
        <v>0.75567918405192391</v>
      </c>
      <c r="D24" s="165">
        <v>0.76712032836465771</v>
      </c>
      <c r="E24" s="145">
        <v>0.75477326968973746</v>
      </c>
    </row>
    <row r="25" spans="1:8" x14ac:dyDescent="0.35">
      <c r="A25" s="140" t="s">
        <v>101</v>
      </c>
      <c r="B25" s="145">
        <f>YearsData!F316</f>
        <v>0.56809338521400776</v>
      </c>
      <c r="C25" s="145">
        <v>0.54072013599134605</v>
      </c>
      <c r="D25" s="165">
        <v>0.54288183192914241</v>
      </c>
      <c r="E25" s="145">
        <v>0.53281622911694515</v>
      </c>
    </row>
    <row r="26" spans="1:8" x14ac:dyDescent="0.35">
      <c r="A26" s="140" t="s">
        <v>102</v>
      </c>
      <c r="B26" s="145">
        <f>YearsData!F317</f>
        <v>0.70563121487246006</v>
      </c>
      <c r="C26" s="145">
        <v>0.69247411528357294</v>
      </c>
      <c r="D26" s="165">
        <v>0.69388636854612229</v>
      </c>
      <c r="E26" s="145">
        <v>0.69928400954653935</v>
      </c>
    </row>
    <row r="27" spans="1:8" x14ac:dyDescent="0.35">
      <c r="A27" s="140" t="s">
        <v>103</v>
      </c>
      <c r="B27" s="145">
        <f>YearsData!F318</f>
        <v>0.58176610462602685</v>
      </c>
      <c r="C27" s="145">
        <v>0.56142790913305518</v>
      </c>
      <c r="D27" s="165">
        <v>0.54482609634910351</v>
      </c>
      <c r="E27" s="145">
        <v>0.54236276849642007</v>
      </c>
    </row>
    <row r="28" spans="1:8" x14ac:dyDescent="0.35">
      <c r="A28" s="140" t="s">
        <v>104</v>
      </c>
      <c r="B28" s="145">
        <f>YearsData!F319</f>
        <v>0.81603977518374404</v>
      </c>
      <c r="C28" s="145">
        <v>0.80505331478905884</v>
      </c>
      <c r="D28" s="165">
        <v>0.79498811838410022</v>
      </c>
      <c r="E28" s="149" t="s">
        <v>21</v>
      </c>
    </row>
    <row r="29" spans="1:8" x14ac:dyDescent="0.35">
      <c r="A29" s="140" t="s">
        <v>105</v>
      </c>
      <c r="B29" s="145">
        <f>YearsData!F320</f>
        <v>0.70638780804150458</v>
      </c>
      <c r="C29" s="145">
        <v>0.69448307834955958</v>
      </c>
      <c r="D29" s="165">
        <v>0.67422769496651536</v>
      </c>
      <c r="E29" s="149" t="s">
        <v>21</v>
      </c>
    </row>
    <row r="31" spans="1:8" x14ac:dyDescent="0.35">
      <c r="A31" s="153"/>
      <c r="B31" s="164" t="s">
        <v>143</v>
      </c>
      <c r="C31" s="153" t="s">
        <v>2</v>
      </c>
      <c r="D31" s="153" t="s">
        <v>3</v>
      </c>
      <c r="E31" s="153" t="s">
        <v>4</v>
      </c>
    </row>
    <row r="32" spans="1:8" x14ac:dyDescent="0.35">
      <c r="A32" s="283" t="s">
        <v>28</v>
      </c>
      <c r="B32" s="283"/>
      <c r="C32" s="283"/>
      <c r="D32" s="283"/>
      <c r="E32" s="283"/>
    </row>
    <row r="33" spans="1:5" x14ac:dyDescent="0.35">
      <c r="A33" s="138" t="s">
        <v>30</v>
      </c>
      <c r="B33" s="139">
        <f>SummaryData!S30/100</f>
        <v>0.72243163640293551</v>
      </c>
      <c r="C33" s="139">
        <v>0.71962409210322975</v>
      </c>
      <c r="D33" s="139">
        <v>0.71538129185569233</v>
      </c>
      <c r="E33" s="139">
        <v>0.72024164677804292</v>
      </c>
    </row>
    <row r="34" spans="1:5" x14ac:dyDescent="0.35">
      <c r="A34" s="140" t="s">
        <v>106</v>
      </c>
      <c r="B34" s="145">
        <f>YearsData!F365</f>
        <v>0.68460873324686555</v>
      </c>
      <c r="C34" s="145">
        <v>0.67964765878535005</v>
      </c>
      <c r="D34" s="145">
        <v>0.68783754590624324</v>
      </c>
      <c r="E34" s="145">
        <v>0.66885441527446299</v>
      </c>
    </row>
    <row r="35" spans="1:5" x14ac:dyDescent="0.35">
      <c r="A35" s="140" t="s">
        <v>107</v>
      </c>
      <c r="B35" s="145">
        <f>YearsData!F366</f>
        <v>0.7355706874189365</v>
      </c>
      <c r="C35" s="145">
        <v>0.73334878689537941</v>
      </c>
      <c r="D35" s="145">
        <v>0.7357960682652841</v>
      </c>
      <c r="E35" s="145">
        <v>0.730310262529833</v>
      </c>
    </row>
    <row r="36" spans="1:5" x14ac:dyDescent="0.35">
      <c r="A36" s="140" t="s">
        <v>108</v>
      </c>
      <c r="B36" s="145">
        <f>YearsData!F367</f>
        <v>0.52161694768698663</v>
      </c>
      <c r="C36" s="145">
        <v>0.52039870190078819</v>
      </c>
      <c r="D36" s="145">
        <v>0.50356448476992866</v>
      </c>
      <c r="E36" s="145">
        <v>0.51909307875894983</v>
      </c>
    </row>
    <row r="37" spans="1:5" x14ac:dyDescent="0.35">
      <c r="A37" s="140" t="s">
        <v>109</v>
      </c>
      <c r="B37" s="145">
        <f>YearsData!F368</f>
        <v>0.74664937310851709</v>
      </c>
      <c r="C37" s="145">
        <v>0.75011590171534537</v>
      </c>
      <c r="D37" s="145">
        <v>0.74789371354504208</v>
      </c>
      <c r="E37" s="145">
        <v>0.74880668257756566</v>
      </c>
    </row>
    <row r="38" spans="1:5" x14ac:dyDescent="0.35">
      <c r="A38" s="140" t="s">
        <v>110</v>
      </c>
      <c r="B38" s="145">
        <f>YearsData!F369</f>
        <v>0.8605706874189365</v>
      </c>
      <c r="C38" s="145">
        <v>0.8569772832637923</v>
      </c>
      <c r="D38" s="145">
        <v>0.86519766688269617</v>
      </c>
      <c r="E38" s="145">
        <v>0.88186157517899777</v>
      </c>
    </row>
    <row r="39" spans="1:5" x14ac:dyDescent="0.35">
      <c r="A39" s="140" t="s">
        <v>111</v>
      </c>
      <c r="B39" s="145">
        <f>YearsData!F370</f>
        <v>0.73243623000432334</v>
      </c>
      <c r="C39" s="145">
        <v>0.73419873280791226</v>
      </c>
      <c r="D39" s="145">
        <v>0.72305033484553904</v>
      </c>
      <c r="E39" s="145">
        <v>0.73269689737470178</v>
      </c>
    </row>
    <row r="40" spans="1:5" x14ac:dyDescent="0.35">
      <c r="A40" s="140" t="s">
        <v>112</v>
      </c>
      <c r="B40" s="145">
        <f>YearsData!F371</f>
        <v>0.85603112840466922</v>
      </c>
      <c r="C40" s="145">
        <v>0.8511049296862927</v>
      </c>
      <c r="D40" s="145">
        <v>0.84359472888312803</v>
      </c>
      <c r="E40" s="145">
        <v>0.86754176610978517</v>
      </c>
    </row>
    <row r="41" spans="1:5" x14ac:dyDescent="0.35">
      <c r="A41" s="140" t="s">
        <v>113</v>
      </c>
      <c r="B41" s="145">
        <f>YearsData!F372</f>
        <v>0.64196930393428453</v>
      </c>
      <c r="C41" s="145">
        <v>0.63120074177097818</v>
      </c>
      <c r="D41" s="145">
        <v>0.61611579174767772</v>
      </c>
      <c r="E41" s="145">
        <v>0.61276849642004771</v>
      </c>
    </row>
  </sheetData>
  <sheetProtection algorithmName="SHA-512" hashValue="fivBxQ801gKHlxE6e5RAwZS7n8HOBM8CQ6J0riz61Syudawpv7wCKvWrmnYxUYfXxIa3R2wRMTbmm3QiaOqDSg==" saltValue="HewtHb7hHxPTPNtloc1G5g==" spinCount="100000" sheet="1" objects="1" scenarios="1"/>
  <mergeCells count="5">
    <mergeCell ref="A1:E1"/>
    <mergeCell ref="A3:E3"/>
    <mergeCell ref="G16:H18"/>
    <mergeCell ref="G19:H21"/>
    <mergeCell ref="A32:E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0326-F90F-4746-B14B-C140FA434320}">
  <sheetPr>
    <tabColor rgb="FFE8B463"/>
  </sheetPr>
  <dimension ref="A1:O41"/>
  <sheetViews>
    <sheetView topLeftCell="A27" workbookViewId="0">
      <selection activeCell="D37" sqref="D37"/>
    </sheetView>
  </sheetViews>
  <sheetFormatPr defaultColWidth="8.81640625" defaultRowHeight="14.5" x14ac:dyDescent="0.35"/>
  <cols>
    <col min="1" max="1" width="98.26953125" style="172" customWidth="1"/>
    <col min="2" max="2" width="11" style="193" customWidth="1"/>
    <col min="3" max="7" width="8.81640625" style="172"/>
    <col min="8" max="8" width="30.1796875" style="172" customWidth="1"/>
    <col min="9" max="16384" width="8.81640625" style="172"/>
  </cols>
  <sheetData>
    <row r="1" spans="1:15" ht="41" x14ac:dyDescent="0.9">
      <c r="A1" s="284" t="s">
        <v>17</v>
      </c>
      <c r="B1" s="284"/>
      <c r="C1" s="284"/>
      <c r="D1" s="284"/>
      <c r="E1" s="284"/>
    </row>
    <row r="2" spans="1:15" ht="17.5" customHeight="1" x14ac:dyDescent="0.35">
      <c r="A2" s="173"/>
      <c r="B2" s="174" t="s">
        <v>143</v>
      </c>
      <c r="C2" s="173" t="s">
        <v>2</v>
      </c>
      <c r="D2" s="173" t="s">
        <v>3</v>
      </c>
      <c r="E2" s="173" t="s">
        <v>4</v>
      </c>
    </row>
    <row r="3" spans="1:15" ht="22" customHeight="1" x14ac:dyDescent="0.35">
      <c r="A3" s="285" t="s">
        <v>29</v>
      </c>
      <c r="B3" s="285"/>
      <c r="C3" s="285"/>
      <c r="D3" s="285"/>
      <c r="E3" s="285"/>
    </row>
    <row r="4" spans="1:15" x14ac:dyDescent="0.35">
      <c r="A4" s="175" t="s">
        <v>30</v>
      </c>
      <c r="B4" s="176">
        <f>SummaryData!K31/100</f>
        <v>0.79756390106707931</v>
      </c>
      <c r="C4" s="176">
        <v>0.78614669616367405</v>
      </c>
      <c r="D4" s="176">
        <v>0.76814261853631938</v>
      </c>
      <c r="E4" s="176">
        <v>0.74817342608391302</v>
      </c>
    </row>
    <row r="5" spans="1:15" x14ac:dyDescent="0.35">
      <c r="A5" s="177" t="s">
        <v>81</v>
      </c>
      <c r="B5" s="178">
        <f>YearsData!F322</f>
        <v>0.76717470427661505</v>
      </c>
      <c r="C5" s="178">
        <v>0.89020939445387659</v>
      </c>
      <c r="D5" s="179">
        <v>0.88413948256467945</v>
      </c>
      <c r="E5" s="178">
        <v>0.8719866999168745</v>
      </c>
    </row>
    <row r="6" spans="1:15" x14ac:dyDescent="0.35">
      <c r="A6" s="177" t="s">
        <v>82</v>
      </c>
      <c r="B6" s="178">
        <f>YearsData!F323</f>
        <v>0.89820291173794353</v>
      </c>
      <c r="C6" s="178">
        <v>0.75438596491228072</v>
      </c>
      <c r="D6" s="179">
        <v>0.74878140232470936</v>
      </c>
      <c r="E6" s="178">
        <v>0.73815461346633415</v>
      </c>
    </row>
    <row r="7" spans="1:15" x14ac:dyDescent="0.35">
      <c r="A7" s="177" t="s">
        <v>83</v>
      </c>
      <c r="B7" s="178">
        <f>YearsData!F324</f>
        <v>0.75409463148316647</v>
      </c>
      <c r="C7" s="178">
        <v>0.8926617619317111</v>
      </c>
      <c r="D7" s="179">
        <v>0.89801274840644918</v>
      </c>
      <c r="E7" s="178">
        <v>0.8711554447215295</v>
      </c>
    </row>
    <row r="8" spans="1:15" x14ac:dyDescent="0.35">
      <c r="A8" s="177" t="s">
        <v>84</v>
      </c>
      <c r="B8" s="178">
        <f>YearsData!F325</f>
        <v>0.77104185623293908</v>
      </c>
      <c r="C8" s="178">
        <v>0.73608753065459342</v>
      </c>
      <c r="D8" s="179">
        <v>0.73003374578177727</v>
      </c>
      <c r="E8" s="178">
        <v>0.71155444721529515</v>
      </c>
    </row>
    <row r="9" spans="1:15" x14ac:dyDescent="0.35">
      <c r="A9" s="177" t="s">
        <v>85</v>
      </c>
      <c r="B9" s="178">
        <f>YearsData!F326</f>
        <v>0.87147406733393995</v>
      </c>
      <c r="C9" s="178">
        <v>0.76155442369364268</v>
      </c>
      <c r="D9" s="179">
        <v>0.74240719910011255</v>
      </c>
      <c r="E9" s="178">
        <v>0.74563591022443887</v>
      </c>
    </row>
    <row r="10" spans="1:15" x14ac:dyDescent="0.35">
      <c r="A10" s="177" t="s">
        <v>86</v>
      </c>
      <c r="B10" s="178">
        <f>YearsData!F327</f>
        <v>0.63535031847133761</v>
      </c>
      <c r="C10" s="178">
        <v>0.85606489341633651</v>
      </c>
      <c r="D10" s="179">
        <v>0.84664416947881516</v>
      </c>
      <c r="E10" s="178">
        <v>0.82044887780548625</v>
      </c>
      <c r="O10" s="172" t="s">
        <v>114</v>
      </c>
    </row>
    <row r="11" spans="1:15" x14ac:dyDescent="0.35">
      <c r="A11" s="177" t="s">
        <v>87</v>
      </c>
      <c r="B11" s="178">
        <f>YearsData!F328</f>
        <v>0.5456096451319381</v>
      </c>
      <c r="C11" s="178">
        <v>0.62365591397849462</v>
      </c>
      <c r="D11" s="179">
        <v>0.62879640044994378</v>
      </c>
      <c r="E11" s="178">
        <v>0.61097256857855364</v>
      </c>
    </row>
    <row r="12" spans="1:15" x14ac:dyDescent="0.35">
      <c r="A12" s="177" t="s">
        <v>88</v>
      </c>
      <c r="B12" s="178">
        <f>YearsData!F329</f>
        <v>0.82279344858962689</v>
      </c>
      <c r="C12" s="178">
        <v>0.52820222599509525</v>
      </c>
      <c r="D12" s="179">
        <v>0.52830896137982752</v>
      </c>
      <c r="E12" s="178">
        <v>0.45635910224438903</v>
      </c>
    </row>
    <row r="13" spans="1:15" x14ac:dyDescent="0.35">
      <c r="A13" s="177" t="s">
        <v>89</v>
      </c>
      <c r="B13" s="178">
        <f>YearsData!F330</f>
        <v>0.85213830755232034</v>
      </c>
      <c r="C13" s="178">
        <v>0.81116770420675333</v>
      </c>
      <c r="D13" s="179">
        <v>0.80727409073865752</v>
      </c>
      <c r="E13" s="178">
        <v>0.77639235245220273</v>
      </c>
    </row>
    <row r="14" spans="1:15" x14ac:dyDescent="0.35">
      <c r="A14" s="177" t="s">
        <v>90</v>
      </c>
      <c r="B14" s="178">
        <f>YearsData!F331</f>
        <v>0.70552775250227484</v>
      </c>
      <c r="C14" s="178">
        <v>0.84003018298434251</v>
      </c>
      <c r="D14" s="179">
        <v>0.85264341957255341</v>
      </c>
      <c r="E14" s="178">
        <v>0.8345802161263508</v>
      </c>
    </row>
    <row r="15" spans="1:15" ht="15" thickBot="1" x14ac:dyDescent="0.4">
      <c r="A15" s="177" t="s">
        <v>91</v>
      </c>
      <c r="B15" s="178">
        <f>YearsData!F332</f>
        <v>0.89524567788899001</v>
      </c>
      <c r="C15" s="178">
        <v>0.68741746840218843</v>
      </c>
      <c r="D15" s="179">
        <v>0.69066366704161974</v>
      </c>
      <c r="E15" s="180" t="s">
        <v>21</v>
      </c>
    </row>
    <row r="16" spans="1:15" x14ac:dyDescent="0.35">
      <c r="A16" s="181" t="s">
        <v>92</v>
      </c>
      <c r="B16" s="178">
        <f>YearsData!F333</f>
        <v>0.96257961783439494</v>
      </c>
      <c r="C16" s="182">
        <v>0.8849273721939257</v>
      </c>
      <c r="D16" s="180" t="s">
        <v>21</v>
      </c>
      <c r="E16" s="180" t="s">
        <v>21</v>
      </c>
      <c r="G16" s="286" t="s">
        <v>339</v>
      </c>
      <c r="H16" s="287"/>
    </row>
    <row r="17" spans="1:8" ht="26.25" customHeight="1" x14ac:dyDescent="0.35">
      <c r="A17" s="181" t="s">
        <v>93</v>
      </c>
      <c r="B17" s="178">
        <f>YearsData!F334</f>
        <v>0.69199272065514106</v>
      </c>
      <c r="C17" s="182">
        <v>0.96453499339747206</v>
      </c>
      <c r="D17" s="180" t="s">
        <v>21</v>
      </c>
      <c r="E17" s="180" t="s">
        <v>21</v>
      </c>
      <c r="G17" s="288"/>
      <c r="H17" s="289"/>
    </row>
    <row r="18" spans="1:8" ht="29.5" thickBot="1" x14ac:dyDescent="0.4">
      <c r="A18" s="183" t="s">
        <v>94</v>
      </c>
      <c r="B18" s="178">
        <f>YearsData!F335</f>
        <v>0.93346223839854414</v>
      </c>
      <c r="C18" s="182">
        <v>0.6843991699679306</v>
      </c>
      <c r="D18" s="180" t="s">
        <v>21</v>
      </c>
      <c r="E18" s="180" t="s">
        <v>21</v>
      </c>
      <c r="G18" s="290"/>
      <c r="H18" s="291"/>
    </row>
    <row r="19" spans="1:8" x14ac:dyDescent="0.35">
      <c r="A19" s="184" t="s">
        <v>95</v>
      </c>
      <c r="B19" s="185" t="s">
        <v>21</v>
      </c>
      <c r="C19" s="185" t="s">
        <v>21</v>
      </c>
      <c r="D19" s="186">
        <v>0.62017247844019496</v>
      </c>
      <c r="E19" s="187">
        <v>0.58270989193682465</v>
      </c>
      <c r="G19" s="286" t="s">
        <v>340</v>
      </c>
      <c r="H19" s="287"/>
    </row>
    <row r="20" spans="1:8" x14ac:dyDescent="0.35">
      <c r="A20" s="184" t="s">
        <v>96</v>
      </c>
      <c r="B20" s="185" t="s">
        <v>21</v>
      </c>
      <c r="C20" s="185" t="s">
        <v>21</v>
      </c>
      <c r="D20" s="186">
        <v>0.61154855643044614</v>
      </c>
      <c r="E20" s="187">
        <v>0.58021612635078967</v>
      </c>
      <c r="G20" s="288"/>
      <c r="H20" s="289"/>
    </row>
    <row r="21" spans="1:8" ht="29.5" thickBot="1" x14ac:dyDescent="0.4">
      <c r="A21" s="184" t="s">
        <v>115</v>
      </c>
      <c r="B21" s="185" t="s">
        <v>21</v>
      </c>
      <c r="C21" s="185" t="s">
        <v>21</v>
      </c>
      <c r="D21" s="186">
        <v>0.95238095238095222</v>
      </c>
      <c r="E21" s="187">
        <v>0.94846217788861187</v>
      </c>
      <c r="G21" s="290"/>
      <c r="H21" s="291"/>
    </row>
    <row r="22" spans="1:8" x14ac:dyDescent="0.35">
      <c r="A22" s="188" t="s">
        <v>98</v>
      </c>
      <c r="B22" s="178">
        <f>YearsData!F336</f>
        <v>0.9177661510464058</v>
      </c>
      <c r="C22" s="178">
        <v>0.93774759479343517</v>
      </c>
      <c r="D22" s="179">
        <v>0.93475815523059613</v>
      </c>
      <c r="E22" s="178">
        <v>0.92103075644222765</v>
      </c>
    </row>
    <row r="23" spans="1:8" x14ac:dyDescent="0.35">
      <c r="A23" s="177" t="s">
        <v>99</v>
      </c>
      <c r="B23" s="178">
        <f>YearsData!F337</f>
        <v>0.85520928116469519</v>
      </c>
      <c r="C23" s="178">
        <v>0.91548764384078463</v>
      </c>
      <c r="D23" s="179">
        <v>0.89276340457442815</v>
      </c>
      <c r="E23" s="178">
        <v>0.88611803823773894</v>
      </c>
    </row>
    <row r="24" spans="1:8" x14ac:dyDescent="0.35">
      <c r="A24" s="177" t="s">
        <v>100</v>
      </c>
      <c r="B24" s="178">
        <f>YearsData!F338</f>
        <v>0.71280709736123748</v>
      </c>
      <c r="C24" s="178">
        <v>0.84644406715714016</v>
      </c>
      <c r="D24" s="179">
        <v>0.8440194975628047</v>
      </c>
      <c r="E24" s="178">
        <v>0.80465502909393183</v>
      </c>
    </row>
    <row r="25" spans="1:8" ht="29" x14ac:dyDescent="0.35">
      <c r="A25" s="177" t="s">
        <v>101</v>
      </c>
      <c r="B25" s="178">
        <f>YearsData!F339</f>
        <v>0.79697452229299359</v>
      </c>
      <c r="C25" s="178">
        <v>0.6977928692699491</v>
      </c>
      <c r="D25" s="179">
        <v>0.70303712035995503</v>
      </c>
      <c r="E25" s="178">
        <v>0.63840399002493764</v>
      </c>
    </row>
    <row r="26" spans="1:8" x14ac:dyDescent="0.35">
      <c r="A26" s="177" t="s">
        <v>102</v>
      </c>
      <c r="B26" s="178">
        <f>YearsData!F340</f>
        <v>0.67356687898089174</v>
      </c>
      <c r="C26" s="178">
        <v>0.78947368421052633</v>
      </c>
      <c r="D26" s="179">
        <v>0.8087739032620922</v>
      </c>
      <c r="E26" s="178">
        <v>0.79384871155444725</v>
      </c>
    </row>
    <row r="27" spans="1:8" x14ac:dyDescent="0.35">
      <c r="A27" s="177" t="s">
        <v>103</v>
      </c>
      <c r="B27" s="178">
        <f>YearsData!F341</f>
        <v>0.83041401273885351</v>
      </c>
      <c r="C27" s="178">
        <v>0.65006602527824942</v>
      </c>
      <c r="D27" s="179">
        <v>0.64379452568428941</v>
      </c>
      <c r="E27" s="178">
        <v>0.62261014131338321</v>
      </c>
    </row>
    <row r="28" spans="1:8" x14ac:dyDescent="0.35">
      <c r="A28" s="177" t="s">
        <v>104</v>
      </c>
      <c r="B28" s="178">
        <f>YearsData!F342</f>
        <v>0.75523202911737941</v>
      </c>
      <c r="C28" s="178">
        <v>0.81097906055461233</v>
      </c>
      <c r="D28" s="179">
        <v>0.79302587176602923</v>
      </c>
      <c r="E28" s="180" t="s">
        <v>21</v>
      </c>
    </row>
    <row r="29" spans="1:8" x14ac:dyDescent="0.35">
      <c r="A29" s="177" t="s">
        <v>105</v>
      </c>
      <c r="B29" s="178">
        <f>YearsData!F343</f>
        <v>0</v>
      </c>
      <c r="C29" s="178">
        <v>0.73193737030748918</v>
      </c>
      <c r="D29" s="179">
        <v>0.73715785526809152</v>
      </c>
      <c r="E29" s="180" t="s">
        <v>21</v>
      </c>
    </row>
    <row r="30" spans="1:8" x14ac:dyDescent="0.35">
      <c r="A30" s="189"/>
      <c r="B30" s="190"/>
      <c r="C30" s="189"/>
      <c r="D30" s="189"/>
      <c r="E30" s="189"/>
    </row>
    <row r="31" spans="1:8" x14ac:dyDescent="0.35">
      <c r="A31" s="191"/>
      <c r="B31" s="192" t="s">
        <v>143</v>
      </c>
      <c r="C31" s="191" t="s">
        <v>2</v>
      </c>
      <c r="D31" s="191" t="s">
        <v>3</v>
      </c>
      <c r="E31" s="191" t="s">
        <v>4</v>
      </c>
    </row>
    <row r="32" spans="1:8" x14ac:dyDescent="0.35">
      <c r="A32" s="292" t="s">
        <v>28</v>
      </c>
      <c r="B32" s="292"/>
      <c r="C32" s="292"/>
      <c r="D32" s="292"/>
      <c r="E32" s="292"/>
    </row>
    <row r="33" spans="1:5" x14ac:dyDescent="0.35">
      <c r="A33" s="175" t="s">
        <v>30</v>
      </c>
      <c r="B33" s="176">
        <f>SummaryData!S31/100</f>
        <v>0.76009440400364059</v>
      </c>
      <c r="C33" s="176">
        <v>0.75089605734767018</v>
      </c>
      <c r="D33" s="176">
        <v>0.75103112110986137</v>
      </c>
      <c r="E33" s="176">
        <v>0.75010390689941819</v>
      </c>
    </row>
    <row r="34" spans="1:5" x14ac:dyDescent="0.35">
      <c r="A34" s="177" t="s">
        <v>106</v>
      </c>
      <c r="B34" s="178">
        <f>YearsData!F373</f>
        <v>0.74419927206551406</v>
      </c>
      <c r="C34" s="178">
        <v>0.73420109413318246</v>
      </c>
      <c r="D34" s="178">
        <v>0.73940757405324331</v>
      </c>
      <c r="E34" s="178">
        <v>0.7065669160432253</v>
      </c>
    </row>
    <row r="35" spans="1:5" x14ac:dyDescent="0.35">
      <c r="A35" s="177" t="s">
        <v>107</v>
      </c>
      <c r="B35" s="178">
        <f>YearsData!F374</f>
        <v>0.78844404003639668</v>
      </c>
      <c r="C35" s="178">
        <v>0.77815506508206</v>
      </c>
      <c r="D35" s="178">
        <v>0.76752905886764156</v>
      </c>
      <c r="E35" s="178">
        <v>0.78137988362427269</v>
      </c>
    </row>
    <row r="36" spans="1:5" x14ac:dyDescent="0.35">
      <c r="A36" s="177" t="s">
        <v>108</v>
      </c>
      <c r="B36" s="178">
        <f>YearsData!F375</f>
        <v>0.56653776160145586</v>
      </c>
      <c r="C36" s="178">
        <v>0.55800792303338997</v>
      </c>
      <c r="D36" s="178">
        <v>0.55905511811023623</v>
      </c>
      <c r="E36" s="178">
        <v>0.57772236076475481</v>
      </c>
    </row>
    <row r="37" spans="1:5" x14ac:dyDescent="0.35">
      <c r="A37" s="177" t="s">
        <v>109</v>
      </c>
      <c r="B37" s="178">
        <f>YearsData!F376</f>
        <v>0.77650136487716104</v>
      </c>
      <c r="C37" s="178">
        <v>0.76777966421429922</v>
      </c>
      <c r="D37" s="178">
        <v>0.77840269966254216</v>
      </c>
      <c r="E37" s="178">
        <v>0.76807980049875313</v>
      </c>
    </row>
    <row r="38" spans="1:5" x14ac:dyDescent="0.35">
      <c r="A38" s="177" t="s">
        <v>110</v>
      </c>
      <c r="B38" s="178">
        <f>YearsData!F377</f>
        <v>0.88808007279344858</v>
      </c>
      <c r="C38" s="178">
        <v>0.88266364836823241</v>
      </c>
      <c r="D38" s="178">
        <v>0.88001499812523432</v>
      </c>
      <c r="E38" s="178">
        <v>0.88029925187032421</v>
      </c>
    </row>
    <row r="39" spans="1:5" x14ac:dyDescent="0.35">
      <c r="A39" s="177" t="s">
        <v>111</v>
      </c>
      <c r="B39" s="178">
        <f>YearsData!F378</f>
        <v>0.75227479526842589</v>
      </c>
      <c r="C39" s="178">
        <v>0.74740614978305975</v>
      </c>
      <c r="D39" s="178">
        <v>0.74540682414698167</v>
      </c>
      <c r="E39" s="178">
        <v>0.72651704073150458</v>
      </c>
    </row>
    <row r="40" spans="1:5" x14ac:dyDescent="0.35">
      <c r="A40" s="177" t="s">
        <v>112</v>
      </c>
      <c r="B40" s="178">
        <f>YearsData!F379</f>
        <v>0.87101910828025475</v>
      </c>
      <c r="C40" s="178">
        <v>0.8505942275042444</v>
      </c>
      <c r="D40" s="178">
        <v>0.86464191976003013</v>
      </c>
      <c r="E40" s="178">
        <v>0.89027431421446379</v>
      </c>
    </row>
    <row r="41" spans="1:5" x14ac:dyDescent="0.35">
      <c r="A41" s="177" t="s">
        <v>113</v>
      </c>
      <c r="B41" s="178">
        <f>YearsData!F380</f>
        <v>0.69369881710646042</v>
      </c>
      <c r="C41" s="178">
        <v>0.68836068666289374</v>
      </c>
      <c r="D41" s="178">
        <v>0.67379077615298089</v>
      </c>
      <c r="E41" s="178">
        <v>0.6699916874480466</v>
      </c>
    </row>
  </sheetData>
  <sheetProtection algorithmName="SHA-512" hashValue="FQzGpcZVpG0e+YtMr0lRbMx6ldZlcZR7v+vMCMNGXN3g4tz0rmuu2gx9TfroT3ts7Nopuo1+bjvoPUet08xfEA==" saltValue="egMWl28EYCAPccs9t6cuwQ==" spinCount="100000" sheet="1" objects="1" scenarios="1"/>
  <mergeCells count="5">
    <mergeCell ref="A1:E1"/>
    <mergeCell ref="A3:E3"/>
    <mergeCell ref="G16:H18"/>
    <mergeCell ref="G19:H21"/>
    <mergeCell ref="A32:E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0A652-52F2-4BDD-95DC-A2638BFDDAFE}">
  <dimension ref="A1:K1428"/>
  <sheetViews>
    <sheetView topLeftCell="A1306" workbookViewId="0">
      <selection activeCell="B27" sqref="B27:F27"/>
    </sheetView>
  </sheetViews>
  <sheetFormatPr defaultRowHeight="14.5" x14ac:dyDescent="0.35"/>
  <sheetData>
    <row r="1" spans="1:11" x14ac:dyDescent="0.35">
      <c r="A1" t="s">
        <v>333</v>
      </c>
      <c r="B1" s="98">
        <v>1425</v>
      </c>
      <c r="C1">
        <f>SUM(C3:C1427)</f>
        <v>331075</v>
      </c>
    </row>
    <row r="2" spans="1:11" x14ac:dyDescent="0.35">
      <c r="C2" t="s">
        <v>5</v>
      </c>
      <c r="D2" t="s">
        <v>132</v>
      </c>
      <c r="E2" t="s">
        <v>154</v>
      </c>
      <c r="F2" t="s">
        <v>155</v>
      </c>
    </row>
    <row r="3" spans="1:11" x14ac:dyDescent="0.35">
      <c r="A3" t="s">
        <v>151</v>
      </c>
      <c r="B3">
        <v>100052</v>
      </c>
      <c r="C3">
        <v>119</v>
      </c>
      <c r="D3">
        <v>0</v>
      </c>
      <c r="E3">
        <v>0</v>
      </c>
      <c r="F3">
        <v>0</v>
      </c>
    </row>
    <row r="4" spans="1:11" x14ac:dyDescent="0.35">
      <c r="B4">
        <v>100054</v>
      </c>
      <c r="C4">
        <v>127</v>
      </c>
      <c r="D4">
        <v>0</v>
      </c>
      <c r="E4">
        <v>0</v>
      </c>
      <c r="F4">
        <v>0.1</v>
      </c>
    </row>
    <row r="5" spans="1:11" x14ac:dyDescent="0.35">
      <c r="B5">
        <v>100056</v>
      </c>
      <c r="C5">
        <v>112</v>
      </c>
      <c r="D5">
        <v>0</v>
      </c>
      <c r="E5">
        <v>0</v>
      </c>
      <c r="F5">
        <v>0.1</v>
      </c>
      <c r="K5">
        <f>331075-233964</f>
        <v>97111</v>
      </c>
    </row>
    <row r="6" spans="1:11" x14ac:dyDescent="0.35">
      <c r="B6">
        <v>100059</v>
      </c>
      <c r="C6">
        <v>79</v>
      </c>
      <c r="D6">
        <v>0</v>
      </c>
      <c r="E6">
        <v>0</v>
      </c>
      <c r="F6">
        <v>0.1</v>
      </c>
    </row>
    <row r="7" spans="1:11" x14ac:dyDescent="0.35">
      <c r="B7">
        <v>100103</v>
      </c>
      <c r="C7">
        <v>12</v>
      </c>
      <c r="D7">
        <v>0</v>
      </c>
      <c r="E7">
        <v>0</v>
      </c>
      <c r="F7">
        <v>0.1</v>
      </c>
    </row>
    <row r="8" spans="1:11" x14ac:dyDescent="0.35">
      <c r="B8">
        <v>100190</v>
      </c>
      <c r="C8">
        <v>550</v>
      </c>
      <c r="D8">
        <v>0.2</v>
      </c>
      <c r="E8">
        <v>0.2</v>
      </c>
      <c r="F8">
        <v>0.3</v>
      </c>
    </row>
    <row r="9" spans="1:11" x14ac:dyDescent="0.35">
      <c r="B9">
        <v>100279</v>
      </c>
      <c r="C9">
        <v>193</v>
      </c>
      <c r="D9">
        <v>0.1</v>
      </c>
      <c r="E9">
        <v>0.1</v>
      </c>
      <c r="F9">
        <v>0.4</v>
      </c>
    </row>
    <row r="10" spans="1:11" x14ac:dyDescent="0.35">
      <c r="B10">
        <v>100453</v>
      </c>
      <c r="C10">
        <v>66</v>
      </c>
      <c r="D10">
        <v>0</v>
      </c>
      <c r="E10">
        <v>0</v>
      </c>
      <c r="F10">
        <v>0.4</v>
      </c>
      <c r="K10">
        <f>B1-979</f>
        <v>446</v>
      </c>
    </row>
    <row r="11" spans="1:11" x14ac:dyDescent="0.35">
      <c r="B11">
        <v>100455</v>
      </c>
      <c r="C11">
        <v>316</v>
      </c>
      <c r="D11">
        <v>0.1</v>
      </c>
      <c r="E11">
        <v>0.1</v>
      </c>
      <c r="F11">
        <v>0.5</v>
      </c>
    </row>
    <row r="12" spans="1:11" x14ac:dyDescent="0.35">
      <c r="B12">
        <v>100469</v>
      </c>
      <c r="C12">
        <v>22</v>
      </c>
      <c r="D12">
        <v>0</v>
      </c>
      <c r="E12">
        <v>0</v>
      </c>
      <c r="F12">
        <v>0.5</v>
      </c>
    </row>
    <row r="13" spans="1:11" x14ac:dyDescent="0.35">
      <c r="B13">
        <v>100590</v>
      </c>
      <c r="C13">
        <v>48</v>
      </c>
      <c r="D13">
        <v>0</v>
      </c>
      <c r="E13">
        <v>0</v>
      </c>
      <c r="F13">
        <v>0.5</v>
      </c>
    </row>
    <row r="14" spans="1:11" x14ac:dyDescent="0.35">
      <c r="B14">
        <v>100637</v>
      </c>
      <c r="C14">
        <v>114</v>
      </c>
      <c r="D14">
        <v>0</v>
      </c>
      <c r="E14">
        <v>0</v>
      </c>
      <c r="F14">
        <v>0.5</v>
      </c>
    </row>
    <row r="15" spans="1:11" x14ac:dyDescent="0.35">
      <c r="B15">
        <v>100740</v>
      </c>
      <c r="C15">
        <v>184</v>
      </c>
      <c r="D15">
        <v>0.1</v>
      </c>
      <c r="E15">
        <v>0.1</v>
      </c>
      <c r="F15">
        <v>0.6</v>
      </c>
    </row>
    <row r="16" spans="1:11" x14ac:dyDescent="0.35">
      <c r="B16">
        <v>100741</v>
      </c>
      <c r="C16">
        <v>98</v>
      </c>
      <c r="D16">
        <v>0</v>
      </c>
      <c r="E16">
        <v>0</v>
      </c>
      <c r="F16">
        <v>0.6</v>
      </c>
    </row>
    <row r="17" spans="2:6" x14ac:dyDescent="0.35">
      <c r="B17">
        <v>100748</v>
      </c>
      <c r="C17">
        <v>16</v>
      </c>
      <c r="D17">
        <v>0</v>
      </c>
      <c r="E17">
        <v>0</v>
      </c>
      <c r="F17">
        <v>0.6</v>
      </c>
    </row>
    <row r="18" spans="2:6" x14ac:dyDescent="0.35">
      <c r="B18">
        <v>100849</v>
      </c>
      <c r="C18">
        <v>228</v>
      </c>
      <c r="D18">
        <v>0.1</v>
      </c>
      <c r="E18">
        <v>0.1</v>
      </c>
      <c r="F18">
        <v>0.7</v>
      </c>
    </row>
    <row r="19" spans="2:6" x14ac:dyDescent="0.35">
      <c r="B19">
        <v>100965</v>
      </c>
      <c r="C19">
        <v>145</v>
      </c>
      <c r="D19">
        <v>0</v>
      </c>
      <c r="E19">
        <v>0</v>
      </c>
      <c r="F19">
        <v>0.7</v>
      </c>
    </row>
    <row r="20" spans="2:6" x14ac:dyDescent="0.35">
      <c r="B20">
        <v>100966</v>
      </c>
      <c r="C20">
        <v>491</v>
      </c>
      <c r="D20">
        <v>0.1</v>
      </c>
      <c r="E20">
        <v>0.1</v>
      </c>
      <c r="F20">
        <v>0.9</v>
      </c>
    </row>
    <row r="21" spans="2:6" x14ac:dyDescent="0.35">
      <c r="B21">
        <v>100967</v>
      </c>
      <c r="C21">
        <v>100</v>
      </c>
      <c r="D21">
        <v>0</v>
      </c>
      <c r="E21">
        <v>0</v>
      </c>
      <c r="F21">
        <v>0.9</v>
      </c>
    </row>
    <row r="22" spans="2:6" x14ac:dyDescent="0.35">
      <c r="B22">
        <v>100977</v>
      </c>
      <c r="C22">
        <v>590</v>
      </c>
      <c r="D22">
        <v>0.2</v>
      </c>
      <c r="E22">
        <v>0.2</v>
      </c>
      <c r="F22">
        <v>1.1000000000000001</v>
      </c>
    </row>
    <row r="23" spans="2:6" x14ac:dyDescent="0.35">
      <c r="B23">
        <v>101154</v>
      </c>
      <c r="C23">
        <v>107</v>
      </c>
      <c r="D23">
        <v>0</v>
      </c>
      <c r="E23">
        <v>0</v>
      </c>
      <c r="F23">
        <v>1.1000000000000001</v>
      </c>
    </row>
    <row r="24" spans="2:6" x14ac:dyDescent="0.35">
      <c r="B24">
        <v>101676</v>
      </c>
      <c r="C24">
        <v>295</v>
      </c>
      <c r="D24">
        <v>0.1</v>
      </c>
      <c r="E24">
        <v>0.1</v>
      </c>
      <c r="F24">
        <v>1.2</v>
      </c>
    </row>
    <row r="25" spans="2:6" x14ac:dyDescent="0.35">
      <c r="B25">
        <v>101821</v>
      </c>
      <c r="C25">
        <v>124</v>
      </c>
      <c r="D25">
        <v>0</v>
      </c>
      <c r="E25">
        <v>0</v>
      </c>
      <c r="F25">
        <v>1.2</v>
      </c>
    </row>
    <row r="26" spans="2:6" x14ac:dyDescent="0.35">
      <c r="B26">
        <v>101939</v>
      </c>
      <c r="C26">
        <v>100</v>
      </c>
      <c r="D26">
        <v>0</v>
      </c>
      <c r="E26">
        <v>0</v>
      </c>
      <c r="F26">
        <v>1.3</v>
      </c>
    </row>
    <row r="27" spans="2:6" x14ac:dyDescent="0.35">
      <c r="B27">
        <v>101941</v>
      </c>
      <c r="C27">
        <v>968</v>
      </c>
      <c r="D27">
        <v>0.3</v>
      </c>
      <c r="E27">
        <v>0.3</v>
      </c>
      <c r="F27">
        <v>1.6</v>
      </c>
    </row>
    <row r="28" spans="2:6" x14ac:dyDescent="0.35">
      <c r="B28">
        <v>101970</v>
      </c>
      <c r="C28">
        <v>27</v>
      </c>
      <c r="D28">
        <v>0</v>
      </c>
      <c r="E28">
        <v>0</v>
      </c>
      <c r="F28">
        <v>1.6</v>
      </c>
    </row>
    <row r="29" spans="2:6" x14ac:dyDescent="0.35">
      <c r="B29">
        <v>102058</v>
      </c>
      <c r="C29">
        <v>23</v>
      </c>
      <c r="D29">
        <v>0</v>
      </c>
      <c r="E29">
        <v>0</v>
      </c>
      <c r="F29">
        <v>1.6</v>
      </c>
    </row>
    <row r="30" spans="2:6" x14ac:dyDescent="0.35">
      <c r="B30">
        <v>102156</v>
      </c>
      <c r="C30">
        <v>109</v>
      </c>
      <c r="D30">
        <v>0</v>
      </c>
      <c r="E30">
        <v>0</v>
      </c>
      <c r="F30">
        <v>1.6</v>
      </c>
    </row>
    <row r="31" spans="2:6" x14ac:dyDescent="0.35">
      <c r="B31">
        <v>102681</v>
      </c>
      <c r="C31">
        <v>664</v>
      </c>
      <c r="D31">
        <v>0.2</v>
      </c>
      <c r="E31">
        <v>0.2</v>
      </c>
      <c r="F31">
        <v>1.8</v>
      </c>
    </row>
    <row r="32" spans="2:6" x14ac:dyDescent="0.35">
      <c r="B32">
        <v>102787</v>
      </c>
      <c r="C32">
        <v>32</v>
      </c>
      <c r="D32">
        <v>0</v>
      </c>
      <c r="E32">
        <v>0</v>
      </c>
      <c r="F32">
        <v>1.8</v>
      </c>
    </row>
    <row r="33" spans="2:6" x14ac:dyDescent="0.35">
      <c r="B33">
        <v>102857</v>
      </c>
      <c r="C33">
        <v>287</v>
      </c>
      <c r="D33">
        <v>0.1</v>
      </c>
      <c r="E33">
        <v>0.1</v>
      </c>
      <c r="F33">
        <v>1.9</v>
      </c>
    </row>
    <row r="34" spans="2:6" x14ac:dyDescent="0.35">
      <c r="B34">
        <v>102860</v>
      </c>
      <c r="C34">
        <v>114</v>
      </c>
      <c r="D34">
        <v>0</v>
      </c>
      <c r="E34">
        <v>0</v>
      </c>
      <c r="F34">
        <v>2</v>
      </c>
    </row>
    <row r="35" spans="2:6" x14ac:dyDescent="0.35">
      <c r="B35">
        <v>102929</v>
      </c>
      <c r="C35">
        <v>81</v>
      </c>
      <c r="D35">
        <v>0</v>
      </c>
      <c r="E35">
        <v>0</v>
      </c>
      <c r="F35">
        <v>2</v>
      </c>
    </row>
    <row r="36" spans="2:6" x14ac:dyDescent="0.35">
      <c r="B36">
        <v>103094</v>
      </c>
      <c r="C36">
        <v>89</v>
      </c>
      <c r="D36">
        <v>0</v>
      </c>
      <c r="E36">
        <v>0</v>
      </c>
      <c r="F36">
        <v>2</v>
      </c>
    </row>
    <row r="37" spans="2:6" x14ac:dyDescent="0.35">
      <c r="B37">
        <v>103105</v>
      </c>
      <c r="C37">
        <v>275</v>
      </c>
      <c r="D37">
        <v>0.1</v>
      </c>
      <c r="E37">
        <v>0.1</v>
      </c>
      <c r="F37">
        <v>2.1</v>
      </c>
    </row>
    <row r="38" spans="2:6" x14ac:dyDescent="0.35">
      <c r="B38">
        <v>103483</v>
      </c>
      <c r="C38">
        <v>75</v>
      </c>
      <c r="D38">
        <v>0</v>
      </c>
      <c r="E38">
        <v>0</v>
      </c>
      <c r="F38">
        <v>2.1</v>
      </c>
    </row>
    <row r="39" spans="2:6" x14ac:dyDescent="0.35">
      <c r="B39">
        <v>103498</v>
      </c>
      <c r="C39">
        <v>64</v>
      </c>
      <c r="D39">
        <v>0</v>
      </c>
      <c r="E39">
        <v>0</v>
      </c>
      <c r="F39">
        <v>2.1</v>
      </c>
    </row>
    <row r="40" spans="2:6" x14ac:dyDescent="0.35">
      <c r="B40">
        <v>103870</v>
      </c>
      <c r="C40">
        <v>90</v>
      </c>
      <c r="D40">
        <v>0</v>
      </c>
      <c r="E40">
        <v>0</v>
      </c>
      <c r="F40">
        <v>2.2000000000000002</v>
      </c>
    </row>
    <row r="41" spans="2:6" x14ac:dyDescent="0.35">
      <c r="B41">
        <v>104018</v>
      </c>
      <c r="C41">
        <v>292</v>
      </c>
      <c r="D41">
        <v>0.1</v>
      </c>
      <c r="E41">
        <v>0.1</v>
      </c>
      <c r="F41">
        <v>2.2000000000000002</v>
      </c>
    </row>
    <row r="42" spans="2:6" x14ac:dyDescent="0.35">
      <c r="B42">
        <v>104019</v>
      </c>
      <c r="C42">
        <v>393</v>
      </c>
      <c r="D42">
        <v>0.1</v>
      </c>
      <c r="E42">
        <v>0.1</v>
      </c>
      <c r="F42">
        <v>2.4</v>
      </c>
    </row>
    <row r="43" spans="2:6" x14ac:dyDescent="0.35">
      <c r="B43">
        <v>104133</v>
      </c>
      <c r="C43">
        <v>32</v>
      </c>
      <c r="D43">
        <v>0</v>
      </c>
      <c r="E43">
        <v>0</v>
      </c>
      <c r="F43">
        <v>2.4</v>
      </c>
    </row>
    <row r="44" spans="2:6" x14ac:dyDescent="0.35">
      <c r="B44">
        <v>104269</v>
      </c>
      <c r="C44">
        <v>11</v>
      </c>
      <c r="D44">
        <v>0</v>
      </c>
      <c r="E44">
        <v>0</v>
      </c>
      <c r="F44">
        <v>2.4</v>
      </c>
    </row>
    <row r="45" spans="2:6" x14ac:dyDescent="0.35">
      <c r="B45">
        <v>104395</v>
      </c>
      <c r="C45">
        <v>25</v>
      </c>
      <c r="D45">
        <v>0</v>
      </c>
      <c r="E45">
        <v>0</v>
      </c>
      <c r="F45">
        <v>2.4</v>
      </c>
    </row>
    <row r="46" spans="2:6" x14ac:dyDescent="0.35">
      <c r="B46">
        <v>104412</v>
      </c>
      <c r="C46">
        <v>25</v>
      </c>
      <c r="D46">
        <v>0</v>
      </c>
      <c r="E46">
        <v>0</v>
      </c>
      <c r="F46">
        <v>2.4</v>
      </c>
    </row>
    <row r="47" spans="2:6" x14ac:dyDescent="0.35">
      <c r="B47">
        <v>104418</v>
      </c>
      <c r="C47">
        <v>20</v>
      </c>
      <c r="D47">
        <v>0</v>
      </c>
      <c r="E47">
        <v>0</v>
      </c>
      <c r="F47">
        <v>2.4</v>
      </c>
    </row>
    <row r="48" spans="2:6" x14ac:dyDescent="0.35">
      <c r="B48">
        <v>104498</v>
      </c>
      <c r="C48">
        <v>11</v>
      </c>
      <c r="D48">
        <v>0</v>
      </c>
      <c r="E48">
        <v>0</v>
      </c>
      <c r="F48">
        <v>2.4</v>
      </c>
    </row>
    <row r="49" spans="2:6" x14ac:dyDescent="0.35">
      <c r="B49">
        <v>104703</v>
      </c>
      <c r="C49">
        <v>112</v>
      </c>
      <c r="D49">
        <v>0</v>
      </c>
      <c r="E49">
        <v>0</v>
      </c>
      <c r="F49">
        <v>2.4</v>
      </c>
    </row>
    <row r="50" spans="2:6" x14ac:dyDescent="0.35">
      <c r="B50">
        <v>104742</v>
      </c>
      <c r="C50">
        <v>31</v>
      </c>
      <c r="D50">
        <v>0</v>
      </c>
      <c r="E50">
        <v>0</v>
      </c>
      <c r="F50">
        <v>2.4</v>
      </c>
    </row>
    <row r="51" spans="2:6" x14ac:dyDescent="0.35">
      <c r="B51">
        <v>104960</v>
      </c>
      <c r="C51">
        <v>131</v>
      </c>
      <c r="D51">
        <v>0</v>
      </c>
      <c r="E51">
        <v>0</v>
      </c>
      <c r="F51">
        <v>2.5</v>
      </c>
    </row>
    <row r="52" spans="2:6" x14ac:dyDescent="0.35">
      <c r="B52">
        <v>105103</v>
      </c>
      <c r="C52">
        <v>101</v>
      </c>
      <c r="D52">
        <v>0</v>
      </c>
      <c r="E52">
        <v>0</v>
      </c>
      <c r="F52">
        <v>2.5</v>
      </c>
    </row>
    <row r="53" spans="2:6" x14ac:dyDescent="0.35">
      <c r="B53">
        <v>105262</v>
      </c>
      <c r="C53">
        <v>11</v>
      </c>
      <c r="D53">
        <v>0</v>
      </c>
      <c r="E53">
        <v>0</v>
      </c>
      <c r="F53">
        <v>2.5</v>
      </c>
    </row>
    <row r="54" spans="2:6" x14ac:dyDescent="0.35">
      <c r="B54">
        <v>105264</v>
      </c>
      <c r="C54">
        <v>105</v>
      </c>
      <c r="D54">
        <v>0</v>
      </c>
      <c r="E54">
        <v>0</v>
      </c>
      <c r="F54">
        <v>2.5</v>
      </c>
    </row>
    <row r="55" spans="2:6" x14ac:dyDescent="0.35">
      <c r="B55">
        <v>105354</v>
      </c>
      <c r="C55">
        <v>354</v>
      </c>
      <c r="D55">
        <v>0.1</v>
      </c>
      <c r="E55">
        <v>0.1</v>
      </c>
      <c r="F55">
        <v>2.7</v>
      </c>
    </row>
    <row r="56" spans="2:6" x14ac:dyDescent="0.35">
      <c r="B56">
        <v>105355</v>
      </c>
      <c r="C56">
        <v>203</v>
      </c>
      <c r="D56">
        <v>0.1</v>
      </c>
      <c r="E56">
        <v>0.1</v>
      </c>
      <c r="F56">
        <v>2.7</v>
      </c>
    </row>
    <row r="57" spans="2:6" x14ac:dyDescent="0.35">
      <c r="B57">
        <v>105358</v>
      </c>
      <c r="C57">
        <v>548</v>
      </c>
      <c r="D57">
        <v>0.2</v>
      </c>
      <c r="E57">
        <v>0.2</v>
      </c>
      <c r="F57">
        <v>2.9</v>
      </c>
    </row>
    <row r="58" spans="2:6" x14ac:dyDescent="0.35">
      <c r="B58">
        <v>105574</v>
      </c>
      <c r="C58">
        <v>76</v>
      </c>
      <c r="D58">
        <v>0</v>
      </c>
      <c r="E58">
        <v>0</v>
      </c>
      <c r="F58">
        <v>2.9</v>
      </c>
    </row>
    <row r="59" spans="2:6" x14ac:dyDescent="0.35">
      <c r="B59">
        <v>105581</v>
      </c>
      <c r="C59">
        <v>40</v>
      </c>
      <c r="D59">
        <v>0</v>
      </c>
      <c r="E59">
        <v>0</v>
      </c>
      <c r="F59">
        <v>2.9</v>
      </c>
    </row>
    <row r="60" spans="2:6" x14ac:dyDescent="0.35">
      <c r="B60">
        <v>106135</v>
      </c>
      <c r="C60">
        <v>190</v>
      </c>
      <c r="D60">
        <v>0.1</v>
      </c>
      <c r="E60">
        <v>0.1</v>
      </c>
      <c r="F60">
        <v>3</v>
      </c>
    </row>
    <row r="61" spans="2:6" x14ac:dyDescent="0.35">
      <c r="B61">
        <v>106139</v>
      </c>
      <c r="C61">
        <v>507</v>
      </c>
      <c r="D61">
        <v>0.2</v>
      </c>
      <c r="E61">
        <v>0.2</v>
      </c>
      <c r="F61">
        <v>3.1</v>
      </c>
    </row>
    <row r="62" spans="2:6" x14ac:dyDescent="0.35">
      <c r="B62">
        <v>106142</v>
      </c>
      <c r="C62">
        <v>113</v>
      </c>
      <c r="D62">
        <v>0</v>
      </c>
      <c r="E62">
        <v>0</v>
      </c>
      <c r="F62">
        <v>3.2</v>
      </c>
    </row>
    <row r="63" spans="2:6" x14ac:dyDescent="0.35">
      <c r="B63">
        <v>106375</v>
      </c>
      <c r="C63">
        <v>149</v>
      </c>
      <c r="D63">
        <v>0</v>
      </c>
      <c r="E63">
        <v>0</v>
      </c>
      <c r="F63">
        <v>3.2</v>
      </c>
    </row>
    <row r="64" spans="2:6" x14ac:dyDescent="0.35">
      <c r="B64">
        <v>106376</v>
      </c>
      <c r="C64">
        <v>606</v>
      </c>
      <c r="D64">
        <v>0.2</v>
      </c>
      <c r="E64">
        <v>0.2</v>
      </c>
      <c r="F64">
        <v>3.4</v>
      </c>
    </row>
    <row r="65" spans="2:6" x14ac:dyDescent="0.35">
      <c r="B65">
        <v>106523</v>
      </c>
      <c r="C65">
        <v>435</v>
      </c>
      <c r="D65">
        <v>0.1</v>
      </c>
      <c r="E65">
        <v>0.1</v>
      </c>
      <c r="F65">
        <v>3.5</v>
      </c>
    </row>
    <row r="66" spans="2:6" x14ac:dyDescent="0.35">
      <c r="B66">
        <v>106525</v>
      </c>
      <c r="C66">
        <v>436</v>
      </c>
      <c r="D66">
        <v>0.1</v>
      </c>
      <c r="E66">
        <v>0.1</v>
      </c>
      <c r="F66">
        <v>3.7</v>
      </c>
    </row>
    <row r="67" spans="2:6" x14ac:dyDescent="0.35">
      <c r="B67">
        <v>106529</v>
      </c>
      <c r="C67">
        <v>407</v>
      </c>
      <c r="D67">
        <v>0.1</v>
      </c>
      <c r="E67">
        <v>0.1</v>
      </c>
      <c r="F67">
        <v>3.8</v>
      </c>
    </row>
    <row r="68" spans="2:6" x14ac:dyDescent="0.35">
      <c r="B68">
        <v>106653</v>
      </c>
      <c r="C68">
        <v>151</v>
      </c>
      <c r="D68">
        <v>0</v>
      </c>
      <c r="E68">
        <v>0</v>
      </c>
      <c r="F68">
        <v>3.8</v>
      </c>
    </row>
    <row r="69" spans="2:6" x14ac:dyDescent="0.35">
      <c r="B69">
        <v>107756</v>
      </c>
      <c r="C69">
        <v>216</v>
      </c>
      <c r="D69">
        <v>0.1</v>
      </c>
      <c r="E69">
        <v>0.1</v>
      </c>
      <c r="F69">
        <v>3.9</v>
      </c>
    </row>
    <row r="70" spans="2:6" x14ac:dyDescent="0.35">
      <c r="B70">
        <v>107778</v>
      </c>
      <c r="C70">
        <v>458</v>
      </c>
      <c r="D70">
        <v>0.1</v>
      </c>
      <c r="E70">
        <v>0.1</v>
      </c>
      <c r="F70">
        <v>4</v>
      </c>
    </row>
    <row r="71" spans="2:6" x14ac:dyDescent="0.35">
      <c r="B71">
        <v>108085</v>
      </c>
      <c r="C71">
        <v>831</v>
      </c>
      <c r="D71">
        <v>0.3</v>
      </c>
      <c r="E71">
        <v>0.3</v>
      </c>
      <c r="F71">
        <v>4.3</v>
      </c>
    </row>
    <row r="72" spans="2:6" x14ac:dyDescent="0.35">
      <c r="B72">
        <v>108271</v>
      </c>
      <c r="C72">
        <v>433</v>
      </c>
      <c r="D72">
        <v>0.1</v>
      </c>
      <c r="E72">
        <v>0.1</v>
      </c>
      <c r="F72">
        <v>4.4000000000000004</v>
      </c>
    </row>
    <row r="73" spans="2:6" x14ac:dyDescent="0.35">
      <c r="B73">
        <v>108565</v>
      </c>
      <c r="C73">
        <v>87</v>
      </c>
      <c r="D73">
        <v>0</v>
      </c>
      <c r="E73">
        <v>0</v>
      </c>
      <c r="F73">
        <v>4.4000000000000004</v>
      </c>
    </row>
    <row r="74" spans="2:6" x14ac:dyDescent="0.35">
      <c r="B74">
        <v>108635</v>
      </c>
      <c r="C74">
        <v>235</v>
      </c>
      <c r="D74">
        <v>0.1</v>
      </c>
      <c r="E74">
        <v>0.1</v>
      </c>
      <c r="F74">
        <v>4.5</v>
      </c>
    </row>
    <row r="75" spans="2:6" x14ac:dyDescent="0.35">
      <c r="B75">
        <v>108636</v>
      </c>
      <c r="C75">
        <v>115</v>
      </c>
      <c r="D75">
        <v>0</v>
      </c>
      <c r="E75">
        <v>0</v>
      </c>
      <c r="F75">
        <v>4.5</v>
      </c>
    </row>
    <row r="76" spans="2:6" x14ac:dyDescent="0.35">
      <c r="B76">
        <v>108639</v>
      </c>
      <c r="C76">
        <v>360</v>
      </c>
      <c r="D76">
        <v>0.1</v>
      </c>
      <c r="E76">
        <v>0.1</v>
      </c>
      <c r="F76">
        <v>4.5999999999999996</v>
      </c>
    </row>
    <row r="77" spans="2:6" x14ac:dyDescent="0.35">
      <c r="B77">
        <v>108641</v>
      </c>
      <c r="C77">
        <v>13</v>
      </c>
      <c r="D77">
        <v>0</v>
      </c>
      <c r="E77">
        <v>0</v>
      </c>
      <c r="F77">
        <v>4.7</v>
      </c>
    </row>
    <row r="78" spans="2:6" x14ac:dyDescent="0.35">
      <c r="B78">
        <v>108645</v>
      </c>
      <c r="C78">
        <v>227</v>
      </c>
      <c r="D78">
        <v>0.1</v>
      </c>
      <c r="E78">
        <v>0.1</v>
      </c>
      <c r="F78">
        <v>4.7</v>
      </c>
    </row>
    <row r="79" spans="2:6" x14ac:dyDescent="0.35">
      <c r="B79">
        <v>108731</v>
      </c>
      <c r="C79">
        <v>67</v>
      </c>
      <c r="D79">
        <v>0</v>
      </c>
      <c r="E79">
        <v>0</v>
      </c>
      <c r="F79">
        <v>4.7</v>
      </c>
    </row>
    <row r="80" spans="2:6" x14ac:dyDescent="0.35">
      <c r="B80">
        <v>109406</v>
      </c>
      <c r="C80">
        <v>16</v>
      </c>
      <c r="D80">
        <v>0</v>
      </c>
      <c r="E80">
        <v>0</v>
      </c>
      <c r="F80">
        <v>4.7</v>
      </c>
    </row>
    <row r="81" spans="2:6" x14ac:dyDescent="0.35">
      <c r="B81">
        <v>109669</v>
      </c>
      <c r="C81">
        <v>115</v>
      </c>
      <c r="D81">
        <v>0</v>
      </c>
      <c r="E81">
        <v>0</v>
      </c>
      <c r="F81">
        <v>4.8</v>
      </c>
    </row>
    <row r="82" spans="2:6" x14ac:dyDescent="0.35">
      <c r="B82">
        <v>109686</v>
      </c>
      <c r="C82">
        <v>19</v>
      </c>
      <c r="D82">
        <v>0</v>
      </c>
      <c r="E82">
        <v>0</v>
      </c>
      <c r="F82">
        <v>4.8</v>
      </c>
    </row>
    <row r="83" spans="2:6" x14ac:dyDescent="0.35">
      <c r="B83">
        <v>110488</v>
      </c>
      <c r="C83">
        <v>478</v>
      </c>
      <c r="D83">
        <v>0.1</v>
      </c>
      <c r="E83">
        <v>0.1</v>
      </c>
      <c r="F83">
        <v>4.9000000000000004</v>
      </c>
    </row>
    <row r="84" spans="2:6" x14ac:dyDescent="0.35">
      <c r="B84">
        <v>110517</v>
      </c>
      <c r="C84">
        <v>152</v>
      </c>
      <c r="D84">
        <v>0</v>
      </c>
      <c r="E84">
        <v>0</v>
      </c>
      <c r="F84">
        <v>5</v>
      </c>
    </row>
    <row r="85" spans="2:6" x14ac:dyDescent="0.35">
      <c r="B85">
        <v>110532</v>
      </c>
      <c r="C85">
        <v>153</v>
      </c>
      <c r="D85">
        <v>0</v>
      </c>
      <c r="E85">
        <v>0</v>
      </c>
      <c r="F85">
        <v>5</v>
      </c>
    </row>
    <row r="86" spans="2:6" x14ac:dyDescent="0.35">
      <c r="B86">
        <v>110533</v>
      </c>
      <c r="C86">
        <v>219</v>
      </c>
      <c r="D86">
        <v>0.1</v>
      </c>
      <c r="E86">
        <v>0.1</v>
      </c>
      <c r="F86">
        <v>5.0999999999999996</v>
      </c>
    </row>
    <row r="87" spans="2:6" x14ac:dyDescent="0.35">
      <c r="B87">
        <v>111417</v>
      </c>
      <c r="C87">
        <v>169</v>
      </c>
      <c r="D87">
        <v>0.1</v>
      </c>
      <c r="E87">
        <v>0.1</v>
      </c>
      <c r="F87">
        <v>5.0999999999999996</v>
      </c>
    </row>
    <row r="88" spans="2:6" x14ac:dyDescent="0.35">
      <c r="B88">
        <v>111419</v>
      </c>
      <c r="C88">
        <v>143</v>
      </c>
      <c r="D88">
        <v>0</v>
      </c>
      <c r="E88">
        <v>0</v>
      </c>
      <c r="F88">
        <v>5.2</v>
      </c>
    </row>
    <row r="89" spans="2:6" x14ac:dyDescent="0.35">
      <c r="B89">
        <v>111424</v>
      </c>
      <c r="C89">
        <v>96</v>
      </c>
      <c r="D89">
        <v>0</v>
      </c>
      <c r="E89">
        <v>0</v>
      </c>
      <c r="F89">
        <v>5.2</v>
      </c>
    </row>
    <row r="90" spans="2:6" x14ac:dyDescent="0.35">
      <c r="B90">
        <v>111429</v>
      </c>
      <c r="C90">
        <v>73</v>
      </c>
      <c r="D90">
        <v>0</v>
      </c>
      <c r="E90">
        <v>0</v>
      </c>
      <c r="F90">
        <v>5.2</v>
      </c>
    </row>
    <row r="91" spans="2:6" x14ac:dyDescent="0.35">
      <c r="B91">
        <v>111430</v>
      </c>
      <c r="C91">
        <v>21</v>
      </c>
      <c r="D91">
        <v>0</v>
      </c>
      <c r="E91">
        <v>0</v>
      </c>
      <c r="F91">
        <v>5.2</v>
      </c>
    </row>
    <row r="92" spans="2:6" x14ac:dyDescent="0.35">
      <c r="B92">
        <v>111440</v>
      </c>
      <c r="C92">
        <v>100</v>
      </c>
      <c r="D92">
        <v>0</v>
      </c>
      <c r="E92">
        <v>0</v>
      </c>
      <c r="F92">
        <v>5.3</v>
      </c>
    </row>
    <row r="93" spans="2:6" x14ac:dyDescent="0.35">
      <c r="B93">
        <v>111443</v>
      </c>
      <c r="C93">
        <v>282</v>
      </c>
      <c r="D93">
        <v>0.1</v>
      </c>
      <c r="E93">
        <v>0.1</v>
      </c>
      <c r="F93">
        <v>5.4</v>
      </c>
    </row>
    <row r="94" spans="2:6" x14ac:dyDescent="0.35">
      <c r="B94">
        <v>111450</v>
      </c>
      <c r="C94">
        <v>27</v>
      </c>
      <c r="D94">
        <v>0</v>
      </c>
      <c r="E94">
        <v>0</v>
      </c>
      <c r="F94">
        <v>5.4</v>
      </c>
    </row>
    <row r="95" spans="2:6" x14ac:dyDescent="0.35">
      <c r="B95">
        <v>111456</v>
      </c>
      <c r="C95">
        <v>110</v>
      </c>
      <c r="D95">
        <v>0</v>
      </c>
      <c r="E95">
        <v>0</v>
      </c>
      <c r="F95">
        <v>5.4</v>
      </c>
    </row>
    <row r="96" spans="2:6" x14ac:dyDescent="0.35">
      <c r="B96">
        <v>111498</v>
      </c>
      <c r="C96">
        <v>22</v>
      </c>
      <c r="D96">
        <v>0</v>
      </c>
      <c r="E96">
        <v>0</v>
      </c>
      <c r="F96">
        <v>5.4</v>
      </c>
    </row>
    <row r="97" spans="2:6" x14ac:dyDescent="0.35">
      <c r="B97">
        <v>111503</v>
      </c>
      <c r="C97">
        <v>110</v>
      </c>
      <c r="D97">
        <v>0</v>
      </c>
      <c r="E97">
        <v>0</v>
      </c>
      <c r="F97">
        <v>5.4</v>
      </c>
    </row>
    <row r="98" spans="2:6" x14ac:dyDescent="0.35">
      <c r="B98">
        <v>111504</v>
      </c>
      <c r="C98">
        <v>23</v>
      </c>
      <c r="D98">
        <v>0</v>
      </c>
      <c r="E98">
        <v>0</v>
      </c>
      <c r="F98">
        <v>5.4</v>
      </c>
    </row>
    <row r="99" spans="2:6" x14ac:dyDescent="0.35">
      <c r="B99">
        <v>111515</v>
      </c>
      <c r="C99">
        <v>38</v>
      </c>
      <c r="D99">
        <v>0</v>
      </c>
      <c r="E99">
        <v>0</v>
      </c>
      <c r="F99">
        <v>5.5</v>
      </c>
    </row>
    <row r="100" spans="2:6" x14ac:dyDescent="0.35">
      <c r="B100">
        <v>112041</v>
      </c>
      <c r="C100">
        <v>106</v>
      </c>
      <c r="D100">
        <v>0</v>
      </c>
      <c r="E100">
        <v>0</v>
      </c>
      <c r="F100">
        <v>5.5</v>
      </c>
    </row>
    <row r="101" spans="2:6" x14ac:dyDescent="0.35">
      <c r="B101">
        <v>112375</v>
      </c>
      <c r="C101">
        <v>76</v>
      </c>
      <c r="D101">
        <v>0</v>
      </c>
      <c r="E101">
        <v>0</v>
      </c>
      <c r="F101">
        <v>5.5</v>
      </c>
    </row>
    <row r="102" spans="2:6" x14ac:dyDescent="0.35">
      <c r="B102">
        <v>112377</v>
      </c>
      <c r="C102">
        <v>38</v>
      </c>
      <c r="D102">
        <v>0</v>
      </c>
      <c r="E102">
        <v>0</v>
      </c>
      <c r="F102">
        <v>5.5</v>
      </c>
    </row>
    <row r="103" spans="2:6" x14ac:dyDescent="0.35">
      <c r="B103">
        <v>112382</v>
      </c>
      <c r="C103">
        <v>326</v>
      </c>
      <c r="D103">
        <v>0.1</v>
      </c>
      <c r="E103">
        <v>0.1</v>
      </c>
      <c r="F103">
        <v>5.6</v>
      </c>
    </row>
    <row r="104" spans="2:6" x14ac:dyDescent="0.35">
      <c r="B104">
        <v>112393</v>
      </c>
      <c r="C104">
        <v>205</v>
      </c>
      <c r="D104">
        <v>0.1</v>
      </c>
      <c r="E104">
        <v>0.1</v>
      </c>
      <c r="F104">
        <v>5.7</v>
      </c>
    </row>
    <row r="105" spans="2:6" x14ac:dyDescent="0.35">
      <c r="B105">
        <v>112398</v>
      </c>
      <c r="C105">
        <v>85</v>
      </c>
      <c r="D105">
        <v>0</v>
      </c>
      <c r="E105">
        <v>0</v>
      </c>
      <c r="F105">
        <v>5.7</v>
      </c>
    </row>
    <row r="106" spans="2:6" x14ac:dyDescent="0.35">
      <c r="B106">
        <v>112466</v>
      </c>
      <c r="C106">
        <v>10</v>
      </c>
      <c r="D106">
        <v>0</v>
      </c>
      <c r="E106">
        <v>0</v>
      </c>
      <c r="F106">
        <v>5.7</v>
      </c>
    </row>
    <row r="107" spans="2:6" x14ac:dyDescent="0.35">
      <c r="B107">
        <v>112969</v>
      </c>
      <c r="C107">
        <v>47</v>
      </c>
      <c r="D107">
        <v>0</v>
      </c>
      <c r="E107">
        <v>0</v>
      </c>
      <c r="F107">
        <v>5.7</v>
      </c>
    </row>
    <row r="108" spans="2:6" x14ac:dyDescent="0.35">
      <c r="B108">
        <v>112991</v>
      </c>
      <c r="C108">
        <v>512</v>
      </c>
      <c r="D108">
        <v>0.2</v>
      </c>
      <c r="E108">
        <v>0.2</v>
      </c>
      <c r="F108">
        <v>5.9</v>
      </c>
    </row>
    <row r="109" spans="2:6" x14ac:dyDescent="0.35">
      <c r="B109">
        <v>113512</v>
      </c>
      <c r="C109">
        <v>46</v>
      </c>
      <c r="D109">
        <v>0</v>
      </c>
      <c r="E109">
        <v>0</v>
      </c>
      <c r="F109">
        <v>5.9</v>
      </c>
    </row>
    <row r="110" spans="2:6" x14ac:dyDescent="0.35">
      <c r="B110">
        <v>113548</v>
      </c>
      <c r="C110">
        <v>14</v>
      </c>
      <c r="D110">
        <v>0</v>
      </c>
      <c r="E110">
        <v>0</v>
      </c>
      <c r="F110">
        <v>5.9</v>
      </c>
    </row>
    <row r="111" spans="2:6" x14ac:dyDescent="0.35">
      <c r="B111">
        <v>113553</v>
      </c>
      <c r="C111">
        <v>73</v>
      </c>
      <c r="D111">
        <v>0</v>
      </c>
      <c r="E111">
        <v>0</v>
      </c>
      <c r="F111">
        <v>5.9</v>
      </c>
    </row>
    <row r="112" spans="2:6" x14ac:dyDescent="0.35">
      <c r="B112">
        <v>113882</v>
      </c>
      <c r="C112">
        <v>197</v>
      </c>
      <c r="D112">
        <v>0.1</v>
      </c>
      <c r="E112">
        <v>0.1</v>
      </c>
      <c r="F112">
        <v>6</v>
      </c>
    </row>
    <row r="113" spans="2:6" x14ac:dyDescent="0.35">
      <c r="B113">
        <v>113888</v>
      </c>
      <c r="C113">
        <v>62</v>
      </c>
      <c r="D113">
        <v>0</v>
      </c>
      <c r="E113">
        <v>0</v>
      </c>
      <c r="F113">
        <v>6</v>
      </c>
    </row>
    <row r="114" spans="2:6" x14ac:dyDescent="0.35">
      <c r="B114">
        <v>113893</v>
      </c>
      <c r="C114">
        <v>10</v>
      </c>
      <c r="D114">
        <v>0</v>
      </c>
      <c r="E114">
        <v>0</v>
      </c>
      <c r="F114">
        <v>6</v>
      </c>
    </row>
    <row r="115" spans="2:6" x14ac:dyDescent="0.35">
      <c r="B115">
        <v>113901</v>
      </c>
      <c r="C115">
        <v>43</v>
      </c>
      <c r="D115">
        <v>0</v>
      </c>
      <c r="E115">
        <v>0</v>
      </c>
      <c r="F115">
        <v>6</v>
      </c>
    </row>
    <row r="116" spans="2:6" x14ac:dyDescent="0.35">
      <c r="B116">
        <v>114308</v>
      </c>
      <c r="C116">
        <v>65</v>
      </c>
      <c r="D116">
        <v>0</v>
      </c>
      <c r="E116">
        <v>0</v>
      </c>
      <c r="F116">
        <v>6</v>
      </c>
    </row>
    <row r="117" spans="2:6" x14ac:dyDescent="0.35">
      <c r="B117">
        <v>114312</v>
      </c>
      <c r="C117">
        <v>332</v>
      </c>
      <c r="D117">
        <v>0.1</v>
      </c>
      <c r="E117">
        <v>0.1</v>
      </c>
      <c r="F117">
        <v>6.1</v>
      </c>
    </row>
    <row r="118" spans="2:6" x14ac:dyDescent="0.35">
      <c r="B118">
        <v>114337</v>
      </c>
      <c r="C118">
        <v>17</v>
      </c>
      <c r="D118">
        <v>0</v>
      </c>
      <c r="E118">
        <v>0</v>
      </c>
      <c r="F118">
        <v>6.1</v>
      </c>
    </row>
    <row r="119" spans="2:6" x14ac:dyDescent="0.35">
      <c r="B119">
        <v>114581</v>
      </c>
      <c r="C119">
        <v>32</v>
      </c>
      <c r="D119">
        <v>0</v>
      </c>
      <c r="E119">
        <v>0</v>
      </c>
      <c r="F119">
        <v>6.1</v>
      </c>
    </row>
    <row r="120" spans="2:6" x14ac:dyDescent="0.35">
      <c r="B120">
        <v>114587</v>
      </c>
      <c r="C120">
        <v>74</v>
      </c>
      <c r="D120">
        <v>0</v>
      </c>
      <c r="E120">
        <v>0</v>
      </c>
      <c r="F120">
        <v>6.2</v>
      </c>
    </row>
    <row r="121" spans="2:6" x14ac:dyDescent="0.35">
      <c r="B121">
        <v>114594</v>
      </c>
      <c r="C121">
        <v>334</v>
      </c>
      <c r="D121">
        <v>0.1</v>
      </c>
      <c r="E121">
        <v>0.1</v>
      </c>
      <c r="F121">
        <v>6.3</v>
      </c>
    </row>
    <row r="122" spans="2:6" x14ac:dyDescent="0.35">
      <c r="B122">
        <v>114606</v>
      </c>
      <c r="C122">
        <v>91</v>
      </c>
      <c r="D122">
        <v>0</v>
      </c>
      <c r="E122">
        <v>0</v>
      </c>
      <c r="F122">
        <v>6.3</v>
      </c>
    </row>
    <row r="123" spans="2:6" x14ac:dyDescent="0.35">
      <c r="B123">
        <v>114607</v>
      </c>
      <c r="C123">
        <v>92</v>
      </c>
      <c r="D123">
        <v>0</v>
      </c>
      <c r="E123">
        <v>0</v>
      </c>
      <c r="F123">
        <v>6.3</v>
      </c>
    </row>
    <row r="124" spans="2:6" x14ac:dyDescent="0.35">
      <c r="B124">
        <v>114608</v>
      </c>
      <c r="C124">
        <v>41</v>
      </c>
      <c r="D124">
        <v>0</v>
      </c>
      <c r="E124">
        <v>0</v>
      </c>
      <c r="F124">
        <v>6.3</v>
      </c>
    </row>
    <row r="125" spans="2:6" x14ac:dyDescent="0.35">
      <c r="B125">
        <v>115237</v>
      </c>
      <c r="C125">
        <v>696</v>
      </c>
      <c r="D125">
        <v>0.2</v>
      </c>
      <c r="E125">
        <v>0.2</v>
      </c>
      <c r="F125">
        <v>6.5</v>
      </c>
    </row>
    <row r="126" spans="2:6" x14ac:dyDescent="0.35">
      <c r="B126">
        <v>115238</v>
      </c>
      <c r="C126">
        <v>77</v>
      </c>
      <c r="D126">
        <v>0</v>
      </c>
      <c r="E126">
        <v>0</v>
      </c>
      <c r="F126">
        <v>6.6</v>
      </c>
    </row>
    <row r="127" spans="2:6" x14ac:dyDescent="0.35">
      <c r="B127">
        <v>115239</v>
      </c>
      <c r="C127">
        <v>297</v>
      </c>
      <c r="D127">
        <v>0.1</v>
      </c>
      <c r="E127">
        <v>0.1</v>
      </c>
      <c r="F127">
        <v>6.7</v>
      </c>
    </row>
    <row r="128" spans="2:6" x14ac:dyDescent="0.35">
      <c r="B128">
        <v>115382</v>
      </c>
      <c r="C128">
        <v>521</v>
      </c>
      <c r="D128">
        <v>0.2</v>
      </c>
      <c r="E128">
        <v>0.2</v>
      </c>
      <c r="F128">
        <v>6.8</v>
      </c>
    </row>
    <row r="129" spans="2:6" x14ac:dyDescent="0.35">
      <c r="B129">
        <v>115758</v>
      </c>
      <c r="C129">
        <v>260</v>
      </c>
      <c r="D129">
        <v>0.1</v>
      </c>
      <c r="E129">
        <v>0.1</v>
      </c>
      <c r="F129">
        <v>6.9</v>
      </c>
    </row>
    <row r="130" spans="2:6" x14ac:dyDescent="0.35">
      <c r="B130">
        <v>115772</v>
      </c>
      <c r="C130">
        <v>291</v>
      </c>
      <c r="D130">
        <v>0.1</v>
      </c>
      <c r="E130">
        <v>0.1</v>
      </c>
      <c r="F130">
        <v>7</v>
      </c>
    </row>
    <row r="131" spans="2:6" x14ac:dyDescent="0.35">
      <c r="B131">
        <v>116234</v>
      </c>
      <c r="C131">
        <v>114</v>
      </c>
      <c r="D131">
        <v>0</v>
      </c>
      <c r="E131">
        <v>0</v>
      </c>
      <c r="F131">
        <v>7</v>
      </c>
    </row>
    <row r="132" spans="2:6" x14ac:dyDescent="0.35">
      <c r="B132">
        <v>116407</v>
      </c>
      <c r="C132">
        <v>118</v>
      </c>
      <c r="D132">
        <v>0</v>
      </c>
      <c r="E132">
        <v>0</v>
      </c>
      <c r="F132">
        <v>7.1</v>
      </c>
    </row>
    <row r="133" spans="2:6" x14ac:dyDescent="0.35">
      <c r="B133">
        <v>116411</v>
      </c>
      <c r="C133">
        <v>52</v>
      </c>
      <c r="D133">
        <v>0</v>
      </c>
      <c r="E133">
        <v>0</v>
      </c>
      <c r="F133">
        <v>7.1</v>
      </c>
    </row>
    <row r="134" spans="2:6" x14ac:dyDescent="0.35">
      <c r="B134">
        <v>116419</v>
      </c>
      <c r="C134">
        <v>1158</v>
      </c>
      <c r="D134">
        <v>0.3</v>
      </c>
      <c r="E134">
        <v>0.3</v>
      </c>
      <c r="F134">
        <v>7.4</v>
      </c>
    </row>
    <row r="135" spans="2:6" x14ac:dyDescent="0.35">
      <c r="B135">
        <v>116424</v>
      </c>
      <c r="C135">
        <v>325</v>
      </c>
      <c r="D135">
        <v>0.1</v>
      </c>
      <c r="E135">
        <v>0.1</v>
      </c>
      <c r="F135">
        <v>7.5</v>
      </c>
    </row>
    <row r="136" spans="2:6" x14ac:dyDescent="0.35">
      <c r="B136">
        <v>116432</v>
      </c>
      <c r="C136">
        <v>153</v>
      </c>
      <c r="D136">
        <v>0</v>
      </c>
      <c r="E136">
        <v>0</v>
      </c>
      <c r="F136">
        <v>7.6</v>
      </c>
    </row>
    <row r="137" spans="2:6" x14ac:dyDescent="0.35">
      <c r="B137">
        <v>116436</v>
      </c>
      <c r="C137">
        <v>575</v>
      </c>
      <c r="D137">
        <v>0.2</v>
      </c>
      <c r="E137">
        <v>0.2</v>
      </c>
      <c r="F137">
        <v>7.7</v>
      </c>
    </row>
    <row r="138" spans="2:6" x14ac:dyDescent="0.35">
      <c r="B138">
        <v>116440</v>
      </c>
      <c r="C138">
        <v>371</v>
      </c>
      <c r="D138">
        <v>0.1</v>
      </c>
      <c r="E138">
        <v>0.1</v>
      </c>
      <c r="F138">
        <v>7.9</v>
      </c>
    </row>
    <row r="139" spans="2:6" x14ac:dyDescent="0.35">
      <c r="B139">
        <v>116445</v>
      </c>
      <c r="C139">
        <v>129</v>
      </c>
      <c r="D139">
        <v>0</v>
      </c>
      <c r="E139">
        <v>0</v>
      </c>
      <c r="F139">
        <v>7.9</v>
      </c>
    </row>
    <row r="140" spans="2:6" x14ac:dyDescent="0.35">
      <c r="B140">
        <v>116448</v>
      </c>
      <c r="C140">
        <v>172</v>
      </c>
      <c r="D140">
        <v>0.1</v>
      </c>
      <c r="E140">
        <v>0.1</v>
      </c>
      <c r="F140">
        <v>7.9</v>
      </c>
    </row>
    <row r="141" spans="2:6" x14ac:dyDescent="0.35">
      <c r="B141">
        <v>116466</v>
      </c>
      <c r="C141">
        <v>245</v>
      </c>
      <c r="D141">
        <v>0.1</v>
      </c>
      <c r="E141">
        <v>0.1</v>
      </c>
      <c r="F141">
        <v>8</v>
      </c>
    </row>
    <row r="142" spans="2:6" x14ac:dyDescent="0.35">
      <c r="B142">
        <v>116473</v>
      </c>
      <c r="C142">
        <v>60</v>
      </c>
      <c r="D142">
        <v>0</v>
      </c>
      <c r="E142">
        <v>0</v>
      </c>
      <c r="F142">
        <v>8</v>
      </c>
    </row>
    <row r="143" spans="2:6" x14ac:dyDescent="0.35">
      <c r="B143">
        <v>116475</v>
      </c>
      <c r="C143">
        <v>33</v>
      </c>
      <c r="D143">
        <v>0</v>
      </c>
      <c r="E143">
        <v>0</v>
      </c>
      <c r="F143">
        <v>8</v>
      </c>
    </row>
    <row r="144" spans="2:6" x14ac:dyDescent="0.35">
      <c r="B144">
        <v>116478</v>
      </c>
      <c r="C144">
        <v>285</v>
      </c>
      <c r="D144">
        <v>0.1</v>
      </c>
      <c r="E144">
        <v>0.1</v>
      </c>
      <c r="F144">
        <v>8.1</v>
      </c>
    </row>
    <row r="145" spans="2:6" x14ac:dyDescent="0.35">
      <c r="B145">
        <v>116502</v>
      </c>
      <c r="C145">
        <v>157</v>
      </c>
      <c r="D145">
        <v>0</v>
      </c>
      <c r="E145">
        <v>0</v>
      </c>
      <c r="F145">
        <v>8.1999999999999993</v>
      </c>
    </row>
    <row r="146" spans="2:6" x14ac:dyDescent="0.35">
      <c r="B146">
        <v>116506</v>
      </c>
      <c r="C146">
        <v>323</v>
      </c>
      <c r="D146">
        <v>0.1</v>
      </c>
      <c r="E146">
        <v>0.1</v>
      </c>
      <c r="F146">
        <v>8.3000000000000007</v>
      </c>
    </row>
    <row r="147" spans="2:6" x14ac:dyDescent="0.35">
      <c r="B147">
        <v>116624</v>
      </c>
      <c r="C147">
        <v>33</v>
      </c>
      <c r="D147">
        <v>0</v>
      </c>
      <c r="E147">
        <v>0</v>
      </c>
      <c r="F147">
        <v>8.3000000000000007</v>
      </c>
    </row>
    <row r="148" spans="2:6" x14ac:dyDescent="0.35">
      <c r="B148">
        <v>116957</v>
      </c>
      <c r="C148">
        <v>219</v>
      </c>
      <c r="D148">
        <v>0.1</v>
      </c>
      <c r="E148">
        <v>0.1</v>
      </c>
      <c r="F148">
        <v>8.4</v>
      </c>
    </row>
    <row r="149" spans="2:6" x14ac:dyDescent="0.35">
      <c r="B149">
        <v>116960</v>
      </c>
      <c r="C149">
        <v>93</v>
      </c>
      <c r="D149">
        <v>0</v>
      </c>
      <c r="E149">
        <v>0</v>
      </c>
      <c r="F149">
        <v>8.4</v>
      </c>
    </row>
    <row r="150" spans="2:6" x14ac:dyDescent="0.35">
      <c r="B150">
        <v>116992</v>
      </c>
      <c r="C150">
        <v>264</v>
      </c>
      <c r="D150">
        <v>0.1</v>
      </c>
      <c r="E150">
        <v>0.1</v>
      </c>
      <c r="F150">
        <v>8.5</v>
      </c>
    </row>
    <row r="151" spans="2:6" x14ac:dyDescent="0.35">
      <c r="B151">
        <v>117499</v>
      </c>
      <c r="C151">
        <v>466</v>
      </c>
      <c r="D151">
        <v>0.1</v>
      </c>
      <c r="E151">
        <v>0.1</v>
      </c>
      <c r="F151">
        <v>8.6</v>
      </c>
    </row>
    <row r="152" spans="2:6" x14ac:dyDescent="0.35">
      <c r="B152">
        <v>117518</v>
      </c>
      <c r="C152">
        <v>628</v>
      </c>
      <c r="D152">
        <v>0.2</v>
      </c>
      <c r="E152">
        <v>0.2</v>
      </c>
      <c r="F152">
        <v>8.8000000000000007</v>
      </c>
    </row>
    <row r="153" spans="2:6" x14ac:dyDescent="0.35">
      <c r="B153">
        <v>117578</v>
      </c>
      <c r="C153">
        <v>392</v>
      </c>
      <c r="D153">
        <v>0.1</v>
      </c>
      <c r="E153">
        <v>0.1</v>
      </c>
      <c r="F153">
        <v>8.9</v>
      </c>
    </row>
    <row r="154" spans="2:6" x14ac:dyDescent="0.35">
      <c r="B154">
        <v>118072</v>
      </c>
      <c r="C154">
        <v>150</v>
      </c>
      <c r="D154">
        <v>0</v>
      </c>
      <c r="E154">
        <v>0</v>
      </c>
      <c r="F154">
        <v>9</v>
      </c>
    </row>
    <row r="155" spans="2:6" x14ac:dyDescent="0.35">
      <c r="B155">
        <v>118075</v>
      </c>
      <c r="C155">
        <v>92</v>
      </c>
      <c r="D155">
        <v>0</v>
      </c>
      <c r="E155">
        <v>0</v>
      </c>
      <c r="F155">
        <v>9</v>
      </c>
    </row>
    <row r="156" spans="2:6" x14ac:dyDescent="0.35">
      <c r="B156">
        <v>118076</v>
      </c>
      <c r="C156">
        <v>160</v>
      </c>
      <c r="D156">
        <v>0</v>
      </c>
      <c r="E156">
        <v>0</v>
      </c>
      <c r="F156">
        <v>9</v>
      </c>
    </row>
    <row r="157" spans="2:6" x14ac:dyDescent="0.35">
      <c r="B157">
        <v>118082</v>
      </c>
      <c r="C157">
        <v>149</v>
      </c>
      <c r="D157">
        <v>0</v>
      </c>
      <c r="E157">
        <v>0</v>
      </c>
      <c r="F157">
        <v>9.1</v>
      </c>
    </row>
    <row r="158" spans="2:6" x14ac:dyDescent="0.35">
      <c r="B158">
        <v>118085</v>
      </c>
      <c r="C158">
        <v>22</v>
      </c>
      <c r="D158">
        <v>0</v>
      </c>
      <c r="E158">
        <v>0</v>
      </c>
      <c r="F158">
        <v>9.1</v>
      </c>
    </row>
    <row r="159" spans="2:6" x14ac:dyDescent="0.35">
      <c r="B159">
        <v>118097</v>
      </c>
      <c r="C159">
        <v>264</v>
      </c>
      <c r="D159">
        <v>0.1</v>
      </c>
      <c r="E159">
        <v>0.1</v>
      </c>
      <c r="F159">
        <v>9.1999999999999993</v>
      </c>
    </row>
    <row r="160" spans="2:6" x14ac:dyDescent="0.35">
      <c r="B160">
        <v>118111</v>
      </c>
      <c r="C160">
        <v>175</v>
      </c>
      <c r="D160">
        <v>0.1</v>
      </c>
      <c r="E160">
        <v>0.1</v>
      </c>
      <c r="F160">
        <v>9.1999999999999993</v>
      </c>
    </row>
    <row r="161" spans="2:6" x14ac:dyDescent="0.35">
      <c r="B161">
        <v>118226</v>
      </c>
      <c r="C161">
        <v>31</v>
      </c>
      <c r="D161">
        <v>0</v>
      </c>
      <c r="E161">
        <v>0</v>
      </c>
      <c r="F161">
        <v>9.1999999999999993</v>
      </c>
    </row>
    <row r="162" spans="2:6" x14ac:dyDescent="0.35">
      <c r="B162">
        <v>118785</v>
      </c>
      <c r="C162">
        <v>311</v>
      </c>
      <c r="D162">
        <v>0.1</v>
      </c>
      <c r="E162">
        <v>0.1</v>
      </c>
      <c r="F162">
        <v>9.3000000000000007</v>
      </c>
    </row>
    <row r="163" spans="2:6" x14ac:dyDescent="0.35">
      <c r="B163">
        <v>118788</v>
      </c>
      <c r="C163">
        <v>164</v>
      </c>
      <c r="D163">
        <v>0</v>
      </c>
      <c r="E163">
        <v>0</v>
      </c>
      <c r="F163">
        <v>9.4</v>
      </c>
    </row>
    <row r="164" spans="2:6" x14ac:dyDescent="0.35">
      <c r="B164">
        <v>118790</v>
      </c>
      <c r="C164">
        <v>610</v>
      </c>
      <c r="D164">
        <v>0.2</v>
      </c>
      <c r="E164">
        <v>0.2</v>
      </c>
      <c r="F164">
        <v>9.6</v>
      </c>
    </row>
    <row r="165" spans="2:6" x14ac:dyDescent="0.35">
      <c r="B165">
        <v>118835</v>
      </c>
      <c r="C165">
        <v>693</v>
      </c>
      <c r="D165">
        <v>0.2</v>
      </c>
      <c r="E165">
        <v>0.2</v>
      </c>
      <c r="F165">
        <v>9.8000000000000007</v>
      </c>
    </row>
    <row r="166" spans="2:6" x14ac:dyDescent="0.35">
      <c r="B166">
        <v>118836</v>
      </c>
      <c r="C166">
        <v>771</v>
      </c>
      <c r="D166">
        <v>0.2</v>
      </c>
      <c r="E166">
        <v>0.2</v>
      </c>
      <c r="F166">
        <v>10</v>
      </c>
    </row>
    <row r="167" spans="2:6" x14ac:dyDescent="0.35">
      <c r="B167">
        <v>118840</v>
      </c>
      <c r="C167">
        <v>341</v>
      </c>
      <c r="D167">
        <v>0.1</v>
      </c>
      <c r="E167">
        <v>0.1</v>
      </c>
      <c r="F167">
        <v>10.1</v>
      </c>
    </row>
    <row r="168" spans="2:6" x14ac:dyDescent="0.35">
      <c r="B168">
        <v>118879</v>
      </c>
      <c r="C168">
        <v>96</v>
      </c>
      <c r="D168">
        <v>0</v>
      </c>
      <c r="E168">
        <v>0</v>
      </c>
      <c r="F168">
        <v>10.1</v>
      </c>
    </row>
    <row r="169" spans="2:6" x14ac:dyDescent="0.35">
      <c r="B169">
        <v>118884</v>
      </c>
      <c r="C169">
        <v>134</v>
      </c>
      <c r="D169">
        <v>0</v>
      </c>
      <c r="E169">
        <v>0</v>
      </c>
      <c r="F169">
        <v>10.199999999999999</v>
      </c>
    </row>
    <row r="170" spans="2:6" x14ac:dyDescent="0.35">
      <c r="B170">
        <v>118898</v>
      </c>
      <c r="C170">
        <v>131</v>
      </c>
      <c r="D170">
        <v>0</v>
      </c>
      <c r="E170">
        <v>0</v>
      </c>
      <c r="F170">
        <v>10.199999999999999</v>
      </c>
    </row>
    <row r="171" spans="2:6" x14ac:dyDescent="0.35">
      <c r="B171">
        <v>118933</v>
      </c>
      <c r="C171">
        <v>346</v>
      </c>
      <c r="D171">
        <v>0.1</v>
      </c>
      <c r="E171">
        <v>0.1</v>
      </c>
      <c r="F171">
        <v>10.3</v>
      </c>
    </row>
    <row r="172" spans="2:6" x14ac:dyDescent="0.35">
      <c r="B172">
        <v>119029</v>
      </c>
      <c r="C172">
        <v>38</v>
      </c>
      <c r="D172">
        <v>0</v>
      </c>
      <c r="E172">
        <v>0</v>
      </c>
      <c r="F172">
        <v>10.3</v>
      </c>
    </row>
    <row r="173" spans="2:6" x14ac:dyDescent="0.35">
      <c r="B173">
        <v>119037</v>
      </c>
      <c r="C173">
        <v>14</v>
      </c>
      <c r="D173">
        <v>0</v>
      </c>
      <c r="E173">
        <v>0</v>
      </c>
      <c r="F173">
        <v>10.3</v>
      </c>
    </row>
    <row r="174" spans="2:6" x14ac:dyDescent="0.35">
      <c r="B174">
        <v>119055</v>
      </c>
      <c r="C174">
        <v>11</v>
      </c>
      <c r="D174">
        <v>0</v>
      </c>
      <c r="E174">
        <v>0</v>
      </c>
      <c r="F174">
        <v>10.3</v>
      </c>
    </row>
    <row r="175" spans="2:6" x14ac:dyDescent="0.35">
      <c r="B175">
        <v>119112</v>
      </c>
      <c r="C175">
        <v>16</v>
      </c>
      <c r="D175">
        <v>0</v>
      </c>
      <c r="E175">
        <v>0</v>
      </c>
      <c r="F175">
        <v>10.3</v>
      </c>
    </row>
    <row r="176" spans="2:6" x14ac:dyDescent="0.35">
      <c r="B176">
        <v>119707</v>
      </c>
      <c r="C176">
        <v>404</v>
      </c>
      <c r="D176">
        <v>0.1</v>
      </c>
      <c r="E176">
        <v>0.1</v>
      </c>
      <c r="F176">
        <v>10.5</v>
      </c>
    </row>
    <row r="177" spans="2:6" x14ac:dyDescent="0.35">
      <c r="B177">
        <v>119714</v>
      </c>
      <c r="C177">
        <v>389</v>
      </c>
      <c r="D177">
        <v>0.1</v>
      </c>
      <c r="E177">
        <v>0.1</v>
      </c>
      <c r="F177">
        <v>10.6</v>
      </c>
    </row>
    <row r="178" spans="2:6" x14ac:dyDescent="0.35">
      <c r="B178">
        <v>119759</v>
      </c>
      <c r="C178">
        <v>114</v>
      </c>
      <c r="D178">
        <v>0</v>
      </c>
      <c r="E178">
        <v>0</v>
      </c>
      <c r="F178">
        <v>10.6</v>
      </c>
    </row>
    <row r="179" spans="2:6" x14ac:dyDescent="0.35">
      <c r="B179">
        <v>119765</v>
      </c>
      <c r="C179">
        <v>100</v>
      </c>
      <c r="D179">
        <v>0</v>
      </c>
      <c r="E179">
        <v>0</v>
      </c>
      <c r="F179">
        <v>10.6</v>
      </c>
    </row>
    <row r="180" spans="2:6" x14ac:dyDescent="0.35">
      <c r="B180">
        <v>119767</v>
      </c>
      <c r="C180">
        <v>128</v>
      </c>
      <c r="D180">
        <v>0</v>
      </c>
      <c r="E180">
        <v>0</v>
      </c>
      <c r="F180">
        <v>10.7</v>
      </c>
    </row>
    <row r="181" spans="2:6" x14ac:dyDescent="0.35">
      <c r="B181">
        <v>119771</v>
      </c>
      <c r="C181">
        <v>287</v>
      </c>
      <c r="D181">
        <v>0.1</v>
      </c>
      <c r="E181">
        <v>0.1</v>
      </c>
      <c r="F181">
        <v>10.8</v>
      </c>
    </row>
    <row r="182" spans="2:6" x14ac:dyDescent="0.35">
      <c r="B182">
        <v>119775</v>
      </c>
      <c r="C182">
        <v>315</v>
      </c>
      <c r="D182">
        <v>0.1</v>
      </c>
      <c r="E182">
        <v>0.1</v>
      </c>
      <c r="F182">
        <v>10.9</v>
      </c>
    </row>
    <row r="183" spans="2:6" x14ac:dyDescent="0.35">
      <c r="B183">
        <v>119780</v>
      </c>
      <c r="C183">
        <v>150</v>
      </c>
      <c r="D183">
        <v>0</v>
      </c>
      <c r="E183">
        <v>0</v>
      </c>
      <c r="F183">
        <v>10.9</v>
      </c>
    </row>
    <row r="184" spans="2:6" x14ac:dyDescent="0.35">
      <c r="B184">
        <v>119785</v>
      </c>
      <c r="C184">
        <v>150</v>
      </c>
      <c r="D184">
        <v>0</v>
      </c>
      <c r="E184">
        <v>0</v>
      </c>
      <c r="F184">
        <v>10.9</v>
      </c>
    </row>
    <row r="185" spans="2:6" x14ac:dyDescent="0.35">
      <c r="B185">
        <v>119794</v>
      </c>
      <c r="C185">
        <v>83</v>
      </c>
      <c r="D185">
        <v>0</v>
      </c>
      <c r="E185">
        <v>0</v>
      </c>
      <c r="F185">
        <v>11</v>
      </c>
    </row>
    <row r="186" spans="2:6" x14ac:dyDescent="0.35">
      <c r="B186">
        <v>119798</v>
      </c>
      <c r="C186">
        <v>39</v>
      </c>
      <c r="D186">
        <v>0</v>
      </c>
      <c r="E186">
        <v>0</v>
      </c>
      <c r="F186">
        <v>11</v>
      </c>
    </row>
    <row r="187" spans="2:6" x14ac:dyDescent="0.35">
      <c r="B187">
        <v>119802</v>
      </c>
      <c r="C187">
        <v>93</v>
      </c>
      <c r="D187">
        <v>0</v>
      </c>
      <c r="E187">
        <v>0</v>
      </c>
      <c r="F187">
        <v>11</v>
      </c>
    </row>
    <row r="188" spans="2:6" x14ac:dyDescent="0.35">
      <c r="B188">
        <v>119813</v>
      </c>
      <c r="C188">
        <v>392</v>
      </c>
      <c r="D188">
        <v>0.1</v>
      </c>
      <c r="E188">
        <v>0.1</v>
      </c>
      <c r="F188">
        <v>11.1</v>
      </c>
    </row>
    <row r="189" spans="2:6" x14ac:dyDescent="0.35">
      <c r="B189">
        <v>119814</v>
      </c>
      <c r="C189">
        <v>60</v>
      </c>
      <c r="D189">
        <v>0</v>
      </c>
      <c r="E189">
        <v>0</v>
      </c>
      <c r="F189">
        <v>11.2</v>
      </c>
    </row>
    <row r="190" spans="2:6" x14ac:dyDescent="0.35">
      <c r="B190">
        <v>119866</v>
      </c>
      <c r="C190">
        <v>17</v>
      </c>
      <c r="D190">
        <v>0</v>
      </c>
      <c r="E190">
        <v>0</v>
      </c>
      <c r="F190">
        <v>11.2</v>
      </c>
    </row>
    <row r="191" spans="2:6" x14ac:dyDescent="0.35">
      <c r="B191">
        <v>119876</v>
      </c>
      <c r="C191">
        <v>17</v>
      </c>
      <c r="D191">
        <v>0</v>
      </c>
      <c r="E191">
        <v>0</v>
      </c>
      <c r="F191">
        <v>11.2</v>
      </c>
    </row>
    <row r="192" spans="2:6" x14ac:dyDescent="0.35">
      <c r="B192">
        <v>119877</v>
      </c>
      <c r="C192">
        <v>11</v>
      </c>
      <c r="D192">
        <v>0</v>
      </c>
      <c r="E192">
        <v>0</v>
      </c>
      <c r="F192">
        <v>11.2</v>
      </c>
    </row>
    <row r="193" spans="2:6" x14ac:dyDescent="0.35">
      <c r="B193">
        <v>120277</v>
      </c>
      <c r="C193">
        <v>179</v>
      </c>
      <c r="D193">
        <v>0.1</v>
      </c>
      <c r="E193">
        <v>0.1</v>
      </c>
      <c r="F193">
        <v>11.2</v>
      </c>
    </row>
    <row r="194" spans="2:6" x14ac:dyDescent="0.35">
      <c r="B194">
        <v>120281</v>
      </c>
      <c r="C194">
        <v>286</v>
      </c>
      <c r="D194">
        <v>0.1</v>
      </c>
      <c r="E194">
        <v>0.1</v>
      </c>
      <c r="F194">
        <v>11.3</v>
      </c>
    </row>
    <row r="195" spans="2:6" x14ac:dyDescent="0.35">
      <c r="B195">
        <v>120292</v>
      </c>
      <c r="C195">
        <v>116</v>
      </c>
      <c r="D195">
        <v>0</v>
      </c>
      <c r="E195">
        <v>0</v>
      </c>
      <c r="F195">
        <v>11.3</v>
      </c>
    </row>
    <row r="196" spans="2:6" x14ac:dyDescent="0.35">
      <c r="B196">
        <v>120298</v>
      </c>
      <c r="C196">
        <v>178</v>
      </c>
      <c r="D196">
        <v>0.1</v>
      </c>
      <c r="E196">
        <v>0.1</v>
      </c>
      <c r="F196">
        <v>11.4</v>
      </c>
    </row>
    <row r="197" spans="2:6" x14ac:dyDescent="0.35">
      <c r="B197">
        <v>120348</v>
      </c>
      <c r="C197">
        <v>114</v>
      </c>
      <c r="D197">
        <v>0</v>
      </c>
      <c r="E197">
        <v>0</v>
      </c>
      <c r="F197">
        <v>11.4</v>
      </c>
    </row>
    <row r="198" spans="2:6" x14ac:dyDescent="0.35">
      <c r="B198">
        <v>120642</v>
      </c>
      <c r="C198">
        <v>148</v>
      </c>
      <c r="D198">
        <v>0</v>
      </c>
      <c r="E198">
        <v>0</v>
      </c>
      <c r="F198">
        <v>11.5</v>
      </c>
    </row>
    <row r="199" spans="2:6" x14ac:dyDescent="0.35">
      <c r="B199">
        <v>120655</v>
      </c>
      <c r="C199">
        <v>178</v>
      </c>
      <c r="D199">
        <v>0.1</v>
      </c>
      <c r="E199">
        <v>0.1</v>
      </c>
      <c r="F199">
        <v>11.5</v>
      </c>
    </row>
    <row r="200" spans="2:6" x14ac:dyDescent="0.35">
      <c r="B200">
        <v>121260</v>
      </c>
      <c r="C200">
        <v>15</v>
      </c>
      <c r="D200">
        <v>0</v>
      </c>
      <c r="E200">
        <v>0</v>
      </c>
      <c r="F200">
        <v>11.5</v>
      </c>
    </row>
    <row r="201" spans="2:6" x14ac:dyDescent="0.35">
      <c r="B201">
        <v>121270</v>
      </c>
      <c r="C201">
        <v>25</v>
      </c>
      <c r="D201">
        <v>0</v>
      </c>
      <c r="E201">
        <v>0</v>
      </c>
      <c r="F201">
        <v>11.5</v>
      </c>
    </row>
    <row r="202" spans="2:6" x14ac:dyDescent="0.35">
      <c r="B202">
        <v>121663</v>
      </c>
      <c r="C202">
        <v>72</v>
      </c>
      <c r="D202">
        <v>0</v>
      </c>
      <c r="E202">
        <v>0</v>
      </c>
      <c r="F202">
        <v>11.6</v>
      </c>
    </row>
    <row r="203" spans="2:6" x14ac:dyDescent="0.35">
      <c r="B203">
        <v>121670</v>
      </c>
      <c r="C203">
        <v>37</v>
      </c>
      <c r="D203">
        <v>0</v>
      </c>
      <c r="E203">
        <v>0</v>
      </c>
      <c r="F203">
        <v>11.6</v>
      </c>
    </row>
    <row r="204" spans="2:6" x14ac:dyDescent="0.35">
      <c r="B204">
        <v>122066</v>
      </c>
      <c r="C204">
        <v>256</v>
      </c>
      <c r="D204">
        <v>0.1</v>
      </c>
      <c r="E204">
        <v>0.1</v>
      </c>
      <c r="F204">
        <v>11.6</v>
      </c>
    </row>
    <row r="205" spans="2:6" x14ac:dyDescent="0.35">
      <c r="B205">
        <v>122383</v>
      </c>
      <c r="C205">
        <v>62</v>
      </c>
      <c r="D205">
        <v>0</v>
      </c>
      <c r="E205">
        <v>0</v>
      </c>
      <c r="F205">
        <v>11.7</v>
      </c>
    </row>
    <row r="206" spans="2:6" x14ac:dyDescent="0.35">
      <c r="B206">
        <v>123236</v>
      </c>
      <c r="C206">
        <v>67</v>
      </c>
      <c r="D206">
        <v>0</v>
      </c>
      <c r="E206">
        <v>0</v>
      </c>
      <c r="F206">
        <v>11.7</v>
      </c>
    </row>
    <row r="207" spans="2:6" x14ac:dyDescent="0.35">
      <c r="B207">
        <v>123564</v>
      </c>
      <c r="C207">
        <v>71</v>
      </c>
      <c r="D207">
        <v>0</v>
      </c>
      <c r="E207">
        <v>0</v>
      </c>
      <c r="F207">
        <v>11.7</v>
      </c>
    </row>
    <row r="208" spans="2:6" x14ac:dyDescent="0.35">
      <c r="B208">
        <v>123878</v>
      </c>
      <c r="C208">
        <v>768</v>
      </c>
      <c r="D208">
        <v>0.2</v>
      </c>
      <c r="E208">
        <v>0.2</v>
      </c>
      <c r="F208">
        <v>11.9</v>
      </c>
    </row>
    <row r="209" spans="2:6" x14ac:dyDescent="0.35">
      <c r="B209">
        <v>123893</v>
      </c>
      <c r="C209">
        <v>135</v>
      </c>
      <c r="D209">
        <v>0</v>
      </c>
      <c r="E209">
        <v>0</v>
      </c>
      <c r="F209">
        <v>12</v>
      </c>
    </row>
    <row r="210" spans="2:6" x14ac:dyDescent="0.35">
      <c r="B210">
        <v>124392</v>
      </c>
      <c r="C210">
        <v>162</v>
      </c>
      <c r="D210">
        <v>0</v>
      </c>
      <c r="E210">
        <v>0</v>
      </c>
      <c r="F210">
        <v>12</v>
      </c>
    </row>
    <row r="211" spans="2:6" x14ac:dyDescent="0.35">
      <c r="B211">
        <v>124395</v>
      </c>
      <c r="C211">
        <v>82</v>
      </c>
      <c r="D211">
        <v>0</v>
      </c>
      <c r="E211">
        <v>0</v>
      </c>
      <c r="F211">
        <v>12.1</v>
      </c>
    </row>
    <row r="212" spans="2:6" x14ac:dyDescent="0.35">
      <c r="B212">
        <v>124400</v>
      </c>
      <c r="C212">
        <v>173</v>
      </c>
      <c r="D212">
        <v>0.1</v>
      </c>
      <c r="E212">
        <v>0.1</v>
      </c>
      <c r="F212">
        <v>12.1</v>
      </c>
    </row>
    <row r="213" spans="2:6" x14ac:dyDescent="0.35">
      <c r="B213">
        <v>124426</v>
      </c>
      <c r="C213">
        <v>72</v>
      </c>
      <c r="D213">
        <v>0</v>
      </c>
      <c r="E213">
        <v>0</v>
      </c>
      <c r="F213">
        <v>12.1</v>
      </c>
    </row>
    <row r="214" spans="2:6" x14ac:dyDescent="0.35">
      <c r="B214">
        <v>124467</v>
      </c>
      <c r="C214">
        <v>273</v>
      </c>
      <c r="D214">
        <v>0.1</v>
      </c>
      <c r="E214">
        <v>0.1</v>
      </c>
      <c r="F214">
        <v>12.2</v>
      </c>
    </row>
    <row r="215" spans="2:6" x14ac:dyDescent="0.35">
      <c r="B215">
        <v>124840</v>
      </c>
      <c r="C215">
        <v>307</v>
      </c>
      <c r="D215">
        <v>0.1</v>
      </c>
      <c r="E215">
        <v>0.1</v>
      </c>
      <c r="F215">
        <v>12.3</v>
      </c>
    </row>
    <row r="216" spans="2:6" x14ac:dyDescent="0.35">
      <c r="B216">
        <v>124856</v>
      </c>
      <c r="C216">
        <v>161</v>
      </c>
      <c r="D216">
        <v>0</v>
      </c>
      <c r="E216">
        <v>0</v>
      </c>
      <c r="F216">
        <v>12.4</v>
      </c>
    </row>
    <row r="217" spans="2:6" x14ac:dyDescent="0.35">
      <c r="B217">
        <v>125278</v>
      </c>
      <c r="C217">
        <v>221</v>
      </c>
      <c r="D217">
        <v>0.1</v>
      </c>
      <c r="E217">
        <v>0.1</v>
      </c>
      <c r="F217">
        <v>12.4</v>
      </c>
    </row>
    <row r="218" spans="2:6" x14ac:dyDescent="0.35">
      <c r="B218">
        <v>125279</v>
      </c>
      <c r="C218">
        <v>524</v>
      </c>
      <c r="D218">
        <v>0.2</v>
      </c>
      <c r="E218">
        <v>0.2</v>
      </c>
      <c r="F218">
        <v>12.6</v>
      </c>
    </row>
    <row r="219" spans="2:6" x14ac:dyDescent="0.35">
      <c r="B219">
        <v>125314</v>
      </c>
      <c r="C219">
        <v>495</v>
      </c>
      <c r="D219">
        <v>0.1</v>
      </c>
      <c r="E219">
        <v>0.1</v>
      </c>
      <c r="F219">
        <v>12.7</v>
      </c>
    </row>
    <row r="220" spans="2:6" x14ac:dyDescent="0.35">
      <c r="B220">
        <v>125764</v>
      </c>
      <c r="C220">
        <v>195</v>
      </c>
      <c r="D220">
        <v>0.1</v>
      </c>
      <c r="E220">
        <v>0.1</v>
      </c>
      <c r="F220">
        <v>12.8</v>
      </c>
    </row>
    <row r="221" spans="2:6" x14ac:dyDescent="0.35">
      <c r="B221">
        <v>125794</v>
      </c>
      <c r="C221">
        <v>33</v>
      </c>
      <c r="D221">
        <v>0</v>
      </c>
      <c r="E221">
        <v>0</v>
      </c>
      <c r="F221">
        <v>12.8</v>
      </c>
    </row>
    <row r="222" spans="2:6" x14ac:dyDescent="0.35">
      <c r="B222">
        <v>126064</v>
      </c>
      <c r="C222">
        <v>115</v>
      </c>
      <c r="D222">
        <v>0</v>
      </c>
      <c r="E222">
        <v>0</v>
      </c>
      <c r="F222">
        <v>12.8</v>
      </c>
    </row>
    <row r="223" spans="2:6" x14ac:dyDescent="0.35">
      <c r="B223">
        <v>126069</v>
      </c>
      <c r="C223">
        <v>49</v>
      </c>
      <c r="D223">
        <v>0</v>
      </c>
      <c r="E223">
        <v>0</v>
      </c>
      <c r="F223">
        <v>12.8</v>
      </c>
    </row>
    <row r="224" spans="2:6" x14ac:dyDescent="0.35">
      <c r="B224">
        <v>126087</v>
      </c>
      <c r="C224">
        <v>678</v>
      </c>
      <c r="D224">
        <v>0.2</v>
      </c>
      <c r="E224">
        <v>0.2</v>
      </c>
      <c r="F224">
        <v>13.1</v>
      </c>
    </row>
    <row r="225" spans="2:6" x14ac:dyDescent="0.35">
      <c r="B225">
        <v>126089</v>
      </c>
      <c r="C225">
        <v>335</v>
      </c>
      <c r="D225">
        <v>0.1</v>
      </c>
      <c r="E225">
        <v>0.1</v>
      </c>
      <c r="F225">
        <v>13.2</v>
      </c>
    </row>
    <row r="226" spans="2:6" x14ac:dyDescent="0.35">
      <c r="B226">
        <v>126093</v>
      </c>
      <c r="C226">
        <v>159</v>
      </c>
      <c r="D226">
        <v>0</v>
      </c>
      <c r="E226">
        <v>0</v>
      </c>
      <c r="F226">
        <v>13.2</v>
      </c>
    </row>
    <row r="227" spans="2:6" x14ac:dyDescent="0.35">
      <c r="B227">
        <v>126094</v>
      </c>
      <c r="C227">
        <v>251</v>
      </c>
      <c r="D227">
        <v>0.1</v>
      </c>
      <c r="E227">
        <v>0.1</v>
      </c>
      <c r="F227">
        <v>13.3</v>
      </c>
    </row>
    <row r="228" spans="2:6" x14ac:dyDescent="0.35">
      <c r="B228">
        <v>126096</v>
      </c>
      <c r="C228">
        <v>70</v>
      </c>
      <c r="D228">
        <v>0</v>
      </c>
      <c r="E228">
        <v>0</v>
      </c>
      <c r="F228">
        <v>13.3</v>
      </c>
    </row>
    <row r="229" spans="2:6" x14ac:dyDescent="0.35">
      <c r="B229">
        <v>126155</v>
      </c>
      <c r="C229">
        <v>28</v>
      </c>
      <c r="D229">
        <v>0</v>
      </c>
      <c r="E229">
        <v>0</v>
      </c>
      <c r="F229">
        <v>13.3</v>
      </c>
    </row>
    <row r="230" spans="2:6" x14ac:dyDescent="0.35">
      <c r="B230">
        <v>126161</v>
      </c>
      <c r="C230">
        <v>98</v>
      </c>
      <c r="D230">
        <v>0</v>
      </c>
      <c r="E230">
        <v>0</v>
      </c>
      <c r="F230">
        <v>13.3</v>
      </c>
    </row>
    <row r="231" spans="2:6" x14ac:dyDescent="0.35">
      <c r="B231">
        <v>126458</v>
      </c>
      <c r="C231">
        <v>889</v>
      </c>
      <c r="D231">
        <v>0.3</v>
      </c>
      <c r="E231">
        <v>0.3</v>
      </c>
      <c r="F231">
        <v>13.6</v>
      </c>
    </row>
    <row r="232" spans="2:6" x14ac:dyDescent="0.35">
      <c r="B232">
        <v>126549</v>
      </c>
      <c r="C232">
        <v>24</v>
      </c>
      <c r="D232">
        <v>0</v>
      </c>
      <c r="E232">
        <v>0</v>
      </c>
      <c r="F232">
        <v>13.6</v>
      </c>
    </row>
    <row r="233" spans="2:6" x14ac:dyDescent="0.35">
      <c r="B233">
        <v>126550</v>
      </c>
      <c r="C233">
        <v>50</v>
      </c>
      <c r="D233">
        <v>0</v>
      </c>
      <c r="E233">
        <v>0</v>
      </c>
      <c r="F233">
        <v>13.6</v>
      </c>
    </row>
    <row r="234" spans="2:6" x14ac:dyDescent="0.35">
      <c r="B234">
        <v>129645</v>
      </c>
      <c r="C234">
        <v>29</v>
      </c>
      <c r="D234">
        <v>0</v>
      </c>
      <c r="E234">
        <v>0</v>
      </c>
      <c r="F234">
        <v>13.6</v>
      </c>
    </row>
    <row r="235" spans="2:6" x14ac:dyDescent="0.35">
      <c r="B235">
        <v>130316</v>
      </c>
      <c r="C235">
        <v>31</v>
      </c>
      <c r="D235">
        <v>0</v>
      </c>
      <c r="E235">
        <v>0</v>
      </c>
      <c r="F235">
        <v>13.6</v>
      </c>
    </row>
    <row r="236" spans="2:6" x14ac:dyDescent="0.35">
      <c r="B236">
        <v>130359</v>
      </c>
      <c r="C236">
        <v>10</v>
      </c>
      <c r="D236">
        <v>0</v>
      </c>
      <c r="E236">
        <v>0</v>
      </c>
      <c r="F236">
        <v>13.6</v>
      </c>
    </row>
    <row r="237" spans="2:6" x14ac:dyDescent="0.35">
      <c r="B237">
        <v>130961</v>
      </c>
      <c r="C237">
        <v>23</v>
      </c>
      <c r="D237">
        <v>0</v>
      </c>
      <c r="E237">
        <v>0</v>
      </c>
      <c r="F237">
        <v>13.7</v>
      </c>
    </row>
    <row r="238" spans="2:6" x14ac:dyDescent="0.35">
      <c r="B238">
        <v>131062</v>
      </c>
      <c r="C238">
        <v>76</v>
      </c>
      <c r="D238">
        <v>0</v>
      </c>
      <c r="E238">
        <v>0</v>
      </c>
      <c r="F238">
        <v>13.7</v>
      </c>
    </row>
    <row r="239" spans="2:6" x14ac:dyDescent="0.35">
      <c r="B239">
        <v>131068</v>
      </c>
      <c r="C239">
        <v>15</v>
      </c>
      <c r="D239">
        <v>0</v>
      </c>
      <c r="E239">
        <v>0</v>
      </c>
      <c r="F239">
        <v>13.7</v>
      </c>
    </row>
    <row r="240" spans="2:6" x14ac:dyDescent="0.35">
      <c r="B240">
        <v>131182</v>
      </c>
      <c r="C240">
        <v>28</v>
      </c>
      <c r="D240">
        <v>0</v>
      </c>
      <c r="E240">
        <v>0</v>
      </c>
      <c r="F240">
        <v>13.7</v>
      </c>
    </row>
    <row r="241" spans="2:6" x14ac:dyDescent="0.35">
      <c r="B241">
        <v>131262</v>
      </c>
      <c r="C241">
        <v>112</v>
      </c>
      <c r="D241">
        <v>0</v>
      </c>
      <c r="E241">
        <v>0</v>
      </c>
      <c r="F241">
        <v>13.7</v>
      </c>
    </row>
    <row r="242" spans="2:6" x14ac:dyDescent="0.35">
      <c r="B242">
        <v>131609</v>
      </c>
      <c r="C242">
        <v>81</v>
      </c>
      <c r="D242">
        <v>0</v>
      </c>
      <c r="E242">
        <v>0</v>
      </c>
      <c r="F242">
        <v>13.7</v>
      </c>
    </row>
    <row r="243" spans="2:6" x14ac:dyDescent="0.35">
      <c r="B243">
        <v>131747</v>
      </c>
      <c r="C243">
        <v>233</v>
      </c>
      <c r="D243">
        <v>0.1</v>
      </c>
      <c r="E243">
        <v>0.1</v>
      </c>
      <c r="F243">
        <v>13.8</v>
      </c>
    </row>
    <row r="244" spans="2:6" x14ac:dyDescent="0.35">
      <c r="B244">
        <v>131752</v>
      </c>
      <c r="C244">
        <v>286</v>
      </c>
      <c r="D244">
        <v>0.1</v>
      </c>
      <c r="E244">
        <v>0.1</v>
      </c>
      <c r="F244">
        <v>13.9</v>
      </c>
    </row>
    <row r="245" spans="2:6" x14ac:dyDescent="0.35">
      <c r="B245">
        <v>131895</v>
      </c>
      <c r="C245">
        <v>15</v>
      </c>
      <c r="D245">
        <v>0</v>
      </c>
      <c r="E245">
        <v>0</v>
      </c>
      <c r="F245">
        <v>13.9</v>
      </c>
    </row>
    <row r="246" spans="2:6" x14ac:dyDescent="0.35">
      <c r="B246">
        <v>131897</v>
      </c>
      <c r="C246">
        <v>296</v>
      </c>
      <c r="D246">
        <v>0.1</v>
      </c>
      <c r="E246">
        <v>0.1</v>
      </c>
      <c r="F246">
        <v>14</v>
      </c>
    </row>
    <row r="247" spans="2:6" x14ac:dyDescent="0.35">
      <c r="B247">
        <v>132128</v>
      </c>
      <c r="C247">
        <v>10</v>
      </c>
      <c r="D247">
        <v>0</v>
      </c>
      <c r="E247">
        <v>0</v>
      </c>
      <c r="F247">
        <v>14</v>
      </c>
    </row>
    <row r="248" spans="2:6" x14ac:dyDescent="0.35">
      <c r="B248">
        <v>132711</v>
      </c>
      <c r="C248">
        <v>136</v>
      </c>
      <c r="D248">
        <v>0</v>
      </c>
      <c r="E248">
        <v>0</v>
      </c>
      <c r="F248">
        <v>14</v>
      </c>
    </row>
    <row r="249" spans="2:6" x14ac:dyDescent="0.35">
      <c r="B249">
        <v>132731</v>
      </c>
      <c r="C249">
        <v>13</v>
      </c>
      <c r="D249">
        <v>0</v>
      </c>
      <c r="E249">
        <v>0</v>
      </c>
      <c r="F249">
        <v>14</v>
      </c>
    </row>
    <row r="250" spans="2:6" x14ac:dyDescent="0.35">
      <c r="B250">
        <v>133114</v>
      </c>
      <c r="C250">
        <v>150</v>
      </c>
      <c r="D250">
        <v>0</v>
      </c>
      <c r="E250">
        <v>0</v>
      </c>
      <c r="F250">
        <v>14.1</v>
      </c>
    </row>
    <row r="251" spans="2:6" x14ac:dyDescent="0.35">
      <c r="B251">
        <v>133386</v>
      </c>
      <c r="C251">
        <v>399</v>
      </c>
      <c r="D251">
        <v>0.1</v>
      </c>
      <c r="E251">
        <v>0.1</v>
      </c>
      <c r="F251">
        <v>14.2</v>
      </c>
    </row>
    <row r="252" spans="2:6" x14ac:dyDescent="0.35">
      <c r="B252">
        <v>133398</v>
      </c>
      <c r="C252">
        <v>18</v>
      </c>
      <c r="D252">
        <v>0</v>
      </c>
      <c r="E252">
        <v>0</v>
      </c>
      <c r="F252">
        <v>14.2</v>
      </c>
    </row>
    <row r="253" spans="2:6" x14ac:dyDescent="0.35">
      <c r="B253">
        <v>133405</v>
      </c>
      <c r="C253">
        <v>25</v>
      </c>
      <c r="D253">
        <v>0</v>
      </c>
      <c r="E253">
        <v>0</v>
      </c>
      <c r="F253">
        <v>14.2</v>
      </c>
    </row>
    <row r="254" spans="2:6" x14ac:dyDescent="0.35">
      <c r="B254">
        <v>133441</v>
      </c>
      <c r="C254">
        <v>44</v>
      </c>
      <c r="D254">
        <v>0</v>
      </c>
      <c r="E254">
        <v>0</v>
      </c>
      <c r="F254">
        <v>14.2</v>
      </c>
    </row>
    <row r="255" spans="2:6" x14ac:dyDescent="0.35">
      <c r="B255">
        <v>133697</v>
      </c>
      <c r="C255">
        <v>35</v>
      </c>
      <c r="D255">
        <v>0</v>
      </c>
      <c r="E255">
        <v>0</v>
      </c>
      <c r="F255">
        <v>14.2</v>
      </c>
    </row>
    <row r="256" spans="2:6" x14ac:dyDescent="0.35">
      <c r="B256">
        <v>133724</v>
      </c>
      <c r="C256">
        <v>567</v>
      </c>
      <c r="D256">
        <v>0.2</v>
      </c>
      <c r="E256">
        <v>0.2</v>
      </c>
      <c r="F256">
        <v>14.4</v>
      </c>
    </row>
    <row r="257" spans="2:6" x14ac:dyDescent="0.35">
      <c r="B257">
        <v>133725</v>
      </c>
      <c r="C257">
        <v>556</v>
      </c>
      <c r="D257">
        <v>0.2</v>
      </c>
      <c r="E257">
        <v>0.2</v>
      </c>
      <c r="F257">
        <v>14.6</v>
      </c>
    </row>
    <row r="258" spans="2:6" x14ac:dyDescent="0.35">
      <c r="B258">
        <v>133748</v>
      </c>
      <c r="C258">
        <v>10</v>
      </c>
      <c r="D258">
        <v>0</v>
      </c>
      <c r="E258">
        <v>0</v>
      </c>
      <c r="F258">
        <v>14.6</v>
      </c>
    </row>
    <row r="259" spans="2:6" x14ac:dyDescent="0.35">
      <c r="B259">
        <v>133768</v>
      </c>
      <c r="C259">
        <v>75</v>
      </c>
      <c r="D259">
        <v>0</v>
      </c>
      <c r="E259">
        <v>0</v>
      </c>
      <c r="F259">
        <v>14.6</v>
      </c>
    </row>
    <row r="260" spans="2:6" x14ac:dyDescent="0.35">
      <c r="B260">
        <v>134130</v>
      </c>
      <c r="C260">
        <v>58</v>
      </c>
      <c r="D260">
        <v>0</v>
      </c>
      <c r="E260">
        <v>0</v>
      </c>
      <c r="F260">
        <v>14.6</v>
      </c>
    </row>
    <row r="261" spans="2:6" x14ac:dyDescent="0.35">
      <c r="B261">
        <v>134159</v>
      </c>
      <c r="C261">
        <v>11</v>
      </c>
      <c r="D261">
        <v>0</v>
      </c>
      <c r="E261">
        <v>0</v>
      </c>
      <c r="F261">
        <v>14.6</v>
      </c>
    </row>
    <row r="262" spans="2:6" x14ac:dyDescent="0.35">
      <c r="B262">
        <v>134223</v>
      </c>
      <c r="C262">
        <v>90</v>
      </c>
      <c r="D262">
        <v>0</v>
      </c>
      <c r="E262">
        <v>0</v>
      </c>
      <c r="F262">
        <v>14.7</v>
      </c>
    </row>
    <row r="263" spans="2:6" x14ac:dyDescent="0.35">
      <c r="B263">
        <v>134225</v>
      </c>
      <c r="C263">
        <v>91</v>
      </c>
      <c r="D263">
        <v>0</v>
      </c>
      <c r="E263">
        <v>0</v>
      </c>
      <c r="F263">
        <v>14.7</v>
      </c>
    </row>
    <row r="264" spans="2:6" x14ac:dyDescent="0.35">
      <c r="B264">
        <v>134226</v>
      </c>
      <c r="C264">
        <v>285</v>
      </c>
      <c r="D264">
        <v>0.1</v>
      </c>
      <c r="E264">
        <v>0.1</v>
      </c>
      <c r="F264">
        <v>14.8</v>
      </c>
    </row>
    <row r="265" spans="2:6" x14ac:dyDescent="0.35">
      <c r="B265">
        <v>134367</v>
      </c>
      <c r="C265">
        <v>48</v>
      </c>
      <c r="D265">
        <v>0</v>
      </c>
      <c r="E265">
        <v>0</v>
      </c>
      <c r="F265">
        <v>14.8</v>
      </c>
    </row>
    <row r="266" spans="2:6" x14ac:dyDescent="0.35">
      <c r="B266">
        <v>134373</v>
      </c>
      <c r="C266">
        <v>15</v>
      </c>
      <c r="D266">
        <v>0</v>
      </c>
      <c r="E266">
        <v>0</v>
      </c>
      <c r="F266">
        <v>14.8</v>
      </c>
    </row>
    <row r="267" spans="2:6" x14ac:dyDescent="0.35">
      <c r="B267">
        <v>134658</v>
      </c>
      <c r="C267">
        <v>56</v>
      </c>
      <c r="D267">
        <v>0</v>
      </c>
      <c r="E267">
        <v>0</v>
      </c>
      <c r="F267">
        <v>14.8</v>
      </c>
    </row>
    <row r="268" spans="2:6" x14ac:dyDescent="0.35">
      <c r="B268">
        <v>134662</v>
      </c>
      <c r="C268">
        <v>40</v>
      </c>
      <c r="D268">
        <v>0</v>
      </c>
      <c r="E268">
        <v>0</v>
      </c>
      <c r="F268">
        <v>14.8</v>
      </c>
    </row>
    <row r="269" spans="2:6" x14ac:dyDescent="0.35">
      <c r="B269">
        <v>134815</v>
      </c>
      <c r="C269">
        <v>123</v>
      </c>
      <c r="D269">
        <v>0</v>
      </c>
      <c r="E269">
        <v>0</v>
      </c>
      <c r="F269">
        <v>14.9</v>
      </c>
    </row>
    <row r="270" spans="2:6" x14ac:dyDescent="0.35">
      <c r="B270">
        <v>134865</v>
      </c>
      <c r="C270">
        <v>41</v>
      </c>
      <c r="D270">
        <v>0</v>
      </c>
      <c r="E270">
        <v>0</v>
      </c>
      <c r="F270">
        <v>14.9</v>
      </c>
    </row>
    <row r="271" spans="2:6" x14ac:dyDescent="0.35">
      <c r="B271">
        <v>134911</v>
      </c>
      <c r="C271">
        <v>65</v>
      </c>
      <c r="D271">
        <v>0</v>
      </c>
      <c r="E271">
        <v>0</v>
      </c>
      <c r="F271">
        <v>14.9</v>
      </c>
    </row>
    <row r="272" spans="2:6" x14ac:dyDescent="0.35">
      <c r="B272">
        <v>134971</v>
      </c>
      <c r="C272">
        <v>28</v>
      </c>
      <c r="D272">
        <v>0</v>
      </c>
      <c r="E272">
        <v>0</v>
      </c>
      <c r="F272">
        <v>14.9</v>
      </c>
    </row>
    <row r="273" spans="2:6" x14ac:dyDescent="0.35">
      <c r="B273">
        <v>134989</v>
      </c>
      <c r="C273">
        <v>245</v>
      </c>
      <c r="D273">
        <v>0.1</v>
      </c>
      <c r="E273">
        <v>0.1</v>
      </c>
      <c r="F273">
        <v>15</v>
      </c>
    </row>
    <row r="274" spans="2:6" x14ac:dyDescent="0.35">
      <c r="B274">
        <v>135007</v>
      </c>
      <c r="C274">
        <v>369</v>
      </c>
      <c r="D274">
        <v>0.1</v>
      </c>
      <c r="E274">
        <v>0.1</v>
      </c>
      <c r="F274">
        <v>15.1</v>
      </c>
    </row>
    <row r="275" spans="2:6" x14ac:dyDescent="0.35">
      <c r="B275">
        <v>135071</v>
      </c>
      <c r="C275">
        <v>12</v>
      </c>
      <c r="D275">
        <v>0</v>
      </c>
      <c r="E275">
        <v>0</v>
      </c>
      <c r="F275">
        <v>15.1</v>
      </c>
    </row>
    <row r="276" spans="2:6" x14ac:dyDescent="0.35">
      <c r="B276">
        <v>135073</v>
      </c>
      <c r="C276">
        <v>225</v>
      </c>
      <c r="D276">
        <v>0.1</v>
      </c>
      <c r="E276">
        <v>0.1</v>
      </c>
      <c r="F276">
        <v>15.2</v>
      </c>
    </row>
    <row r="277" spans="2:6" x14ac:dyDescent="0.35">
      <c r="B277">
        <v>135174</v>
      </c>
      <c r="C277">
        <v>177</v>
      </c>
      <c r="D277">
        <v>0.1</v>
      </c>
      <c r="E277">
        <v>0.1</v>
      </c>
      <c r="F277">
        <v>15.2</v>
      </c>
    </row>
    <row r="278" spans="2:6" x14ac:dyDescent="0.35">
      <c r="B278">
        <v>135209</v>
      </c>
      <c r="C278">
        <v>230</v>
      </c>
      <c r="D278">
        <v>0.1</v>
      </c>
      <c r="E278">
        <v>0.1</v>
      </c>
      <c r="F278">
        <v>15.3</v>
      </c>
    </row>
    <row r="279" spans="2:6" x14ac:dyDescent="0.35">
      <c r="B279">
        <v>135264</v>
      </c>
      <c r="C279">
        <v>298</v>
      </c>
      <c r="D279">
        <v>0.1</v>
      </c>
      <c r="E279">
        <v>0.1</v>
      </c>
      <c r="F279">
        <v>15.4</v>
      </c>
    </row>
    <row r="280" spans="2:6" x14ac:dyDescent="0.35">
      <c r="B280">
        <v>135290</v>
      </c>
      <c r="C280">
        <v>122</v>
      </c>
      <c r="D280">
        <v>0</v>
      </c>
      <c r="E280">
        <v>0</v>
      </c>
      <c r="F280">
        <v>15.4</v>
      </c>
    </row>
    <row r="281" spans="2:6" x14ac:dyDescent="0.35">
      <c r="B281">
        <v>135294</v>
      </c>
      <c r="C281">
        <v>238</v>
      </c>
      <c r="D281">
        <v>0.1</v>
      </c>
      <c r="E281">
        <v>0.1</v>
      </c>
      <c r="F281">
        <v>15.5</v>
      </c>
    </row>
    <row r="282" spans="2:6" x14ac:dyDescent="0.35">
      <c r="B282">
        <v>135295</v>
      </c>
      <c r="C282">
        <v>108</v>
      </c>
      <c r="D282">
        <v>0</v>
      </c>
      <c r="E282">
        <v>0</v>
      </c>
      <c r="F282">
        <v>15.5</v>
      </c>
    </row>
    <row r="283" spans="2:6" x14ac:dyDescent="0.35">
      <c r="B283">
        <v>135296</v>
      </c>
      <c r="C283">
        <v>125</v>
      </c>
      <c r="D283">
        <v>0</v>
      </c>
      <c r="E283">
        <v>0</v>
      </c>
      <c r="F283">
        <v>15.6</v>
      </c>
    </row>
    <row r="284" spans="2:6" x14ac:dyDescent="0.35">
      <c r="B284">
        <v>135300</v>
      </c>
      <c r="C284">
        <v>359</v>
      </c>
      <c r="D284">
        <v>0.1</v>
      </c>
      <c r="E284">
        <v>0.1</v>
      </c>
      <c r="F284">
        <v>15.7</v>
      </c>
    </row>
    <row r="285" spans="2:6" x14ac:dyDescent="0.35">
      <c r="B285">
        <v>135305</v>
      </c>
      <c r="C285">
        <v>26</v>
      </c>
      <c r="D285">
        <v>0</v>
      </c>
      <c r="E285">
        <v>0</v>
      </c>
      <c r="F285">
        <v>15.7</v>
      </c>
    </row>
    <row r="286" spans="2:6" x14ac:dyDescent="0.35">
      <c r="B286">
        <v>135311</v>
      </c>
      <c r="C286">
        <v>108</v>
      </c>
      <c r="D286">
        <v>0</v>
      </c>
      <c r="E286">
        <v>0</v>
      </c>
      <c r="F286">
        <v>15.7</v>
      </c>
    </row>
    <row r="287" spans="2:6" x14ac:dyDescent="0.35">
      <c r="B287">
        <v>135314</v>
      </c>
      <c r="C287">
        <v>281</v>
      </c>
      <c r="D287">
        <v>0.1</v>
      </c>
      <c r="E287">
        <v>0.1</v>
      </c>
      <c r="F287">
        <v>15.8</v>
      </c>
    </row>
    <row r="288" spans="2:6" x14ac:dyDescent="0.35">
      <c r="B288">
        <v>135315</v>
      </c>
      <c r="C288">
        <v>71</v>
      </c>
      <c r="D288">
        <v>0</v>
      </c>
      <c r="E288">
        <v>0</v>
      </c>
      <c r="F288">
        <v>15.8</v>
      </c>
    </row>
    <row r="289" spans="2:6" x14ac:dyDescent="0.35">
      <c r="B289">
        <v>135364</v>
      </c>
      <c r="C289">
        <v>103</v>
      </c>
      <c r="D289">
        <v>0</v>
      </c>
      <c r="E289">
        <v>0</v>
      </c>
      <c r="F289">
        <v>15.8</v>
      </c>
    </row>
    <row r="290" spans="2:6" x14ac:dyDescent="0.35">
      <c r="B290">
        <v>135365</v>
      </c>
      <c r="C290">
        <v>351</v>
      </c>
      <c r="D290">
        <v>0.1</v>
      </c>
      <c r="E290">
        <v>0.1</v>
      </c>
      <c r="F290">
        <v>15.9</v>
      </c>
    </row>
    <row r="291" spans="2:6" x14ac:dyDescent="0.35">
      <c r="B291">
        <v>135373</v>
      </c>
      <c r="C291">
        <v>19</v>
      </c>
      <c r="D291">
        <v>0</v>
      </c>
      <c r="E291">
        <v>0</v>
      </c>
      <c r="F291">
        <v>15.9</v>
      </c>
    </row>
    <row r="292" spans="2:6" x14ac:dyDescent="0.35">
      <c r="B292">
        <v>135423</v>
      </c>
      <c r="C292">
        <v>238</v>
      </c>
      <c r="D292">
        <v>0.1</v>
      </c>
      <c r="E292">
        <v>0.1</v>
      </c>
      <c r="F292">
        <v>16</v>
      </c>
    </row>
    <row r="293" spans="2:6" x14ac:dyDescent="0.35">
      <c r="B293">
        <v>135449</v>
      </c>
      <c r="C293">
        <v>14</v>
      </c>
      <c r="D293">
        <v>0</v>
      </c>
      <c r="E293">
        <v>0</v>
      </c>
      <c r="F293">
        <v>16</v>
      </c>
    </row>
    <row r="294" spans="2:6" x14ac:dyDescent="0.35">
      <c r="B294">
        <v>135465</v>
      </c>
      <c r="C294">
        <v>16</v>
      </c>
      <c r="D294">
        <v>0</v>
      </c>
      <c r="E294">
        <v>0</v>
      </c>
      <c r="F294">
        <v>16</v>
      </c>
    </row>
    <row r="295" spans="2:6" x14ac:dyDescent="0.35">
      <c r="B295">
        <v>135466</v>
      </c>
      <c r="C295">
        <v>79</v>
      </c>
      <c r="D295">
        <v>0</v>
      </c>
      <c r="E295">
        <v>0</v>
      </c>
      <c r="F295">
        <v>16.100000000000001</v>
      </c>
    </row>
    <row r="296" spans="2:6" x14ac:dyDescent="0.35">
      <c r="B296">
        <v>135507</v>
      </c>
      <c r="C296">
        <v>370</v>
      </c>
      <c r="D296">
        <v>0.1</v>
      </c>
      <c r="E296">
        <v>0.1</v>
      </c>
      <c r="F296">
        <v>16.2</v>
      </c>
    </row>
    <row r="297" spans="2:6" x14ac:dyDescent="0.35">
      <c r="B297">
        <v>135552</v>
      </c>
      <c r="C297">
        <v>96</v>
      </c>
      <c r="D297">
        <v>0</v>
      </c>
      <c r="E297">
        <v>0</v>
      </c>
      <c r="F297">
        <v>16.2</v>
      </c>
    </row>
    <row r="298" spans="2:6" x14ac:dyDescent="0.35">
      <c r="B298">
        <v>135563</v>
      </c>
      <c r="C298">
        <v>471</v>
      </c>
      <c r="D298">
        <v>0.1</v>
      </c>
      <c r="E298">
        <v>0.1</v>
      </c>
      <c r="F298">
        <v>16.3</v>
      </c>
    </row>
    <row r="299" spans="2:6" x14ac:dyDescent="0.35">
      <c r="B299">
        <v>135564</v>
      </c>
      <c r="C299">
        <v>712</v>
      </c>
      <c r="D299">
        <v>0.2</v>
      </c>
      <c r="E299">
        <v>0.2</v>
      </c>
      <c r="F299">
        <v>16.600000000000001</v>
      </c>
    </row>
    <row r="300" spans="2:6" x14ac:dyDescent="0.35">
      <c r="B300">
        <v>135565</v>
      </c>
      <c r="C300">
        <v>1388</v>
      </c>
      <c r="D300">
        <v>0.4</v>
      </c>
      <c r="E300">
        <v>0.4</v>
      </c>
      <c r="F300">
        <v>17</v>
      </c>
    </row>
    <row r="301" spans="2:6" x14ac:dyDescent="0.35">
      <c r="B301">
        <v>135575</v>
      </c>
      <c r="C301">
        <v>379</v>
      </c>
      <c r="D301">
        <v>0.1</v>
      </c>
      <c r="E301">
        <v>0.1</v>
      </c>
      <c r="F301">
        <v>17.100000000000001</v>
      </c>
    </row>
    <row r="302" spans="2:6" x14ac:dyDescent="0.35">
      <c r="B302">
        <v>135580</v>
      </c>
      <c r="C302">
        <v>471</v>
      </c>
      <c r="D302">
        <v>0.1</v>
      </c>
      <c r="E302">
        <v>0.1</v>
      </c>
      <c r="F302">
        <v>17.2</v>
      </c>
    </row>
    <row r="303" spans="2:6" x14ac:dyDescent="0.35">
      <c r="B303">
        <v>135582</v>
      </c>
      <c r="C303">
        <v>433</v>
      </c>
      <c r="D303">
        <v>0.1</v>
      </c>
      <c r="E303">
        <v>0.1</v>
      </c>
      <c r="F303">
        <v>17.399999999999999</v>
      </c>
    </row>
    <row r="304" spans="2:6" x14ac:dyDescent="0.35">
      <c r="B304">
        <v>135587</v>
      </c>
      <c r="C304">
        <v>152</v>
      </c>
      <c r="D304">
        <v>0</v>
      </c>
      <c r="E304">
        <v>0</v>
      </c>
      <c r="F304">
        <v>17.399999999999999</v>
      </c>
    </row>
    <row r="305" spans="2:6" x14ac:dyDescent="0.35">
      <c r="B305">
        <v>135598</v>
      </c>
      <c r="C305">
        <v>271</v>
      </c>
      <c r="D305">
        <v>0.1</v>
      </c>
      <c r="E305">
        <v>0.1</v>
      </c>
      <c r="F305">
        <v>17.5</v>
      </c>
    </row>
    <row r="306" spans="2:6" x14ac:dyDescent="0.35">
      <c r="B306">
        <v>135599</v>
      </c>
      <c r="C306">
        <v>90</v>
      </c>
      <c r="D306">
        <v>0</v>
      </c>
      <c r="E306">
        <v>0</v>
      </c>
      <c r="F306">
        <v>17.5</v>
      </c>
    </row>
    <row r="307" spans="2:6" x14ac:dyDescent="0.35">
      <c r="B307">
        <v>135619</v>
      </c>
      <c r="C307">
        <v>531</v>
      </c>
      <c r="D307">
        <v>0.2</v>
      </c>
      <c r="E307">
        <v>0.2</v>
      </c>
      <c r="F307">
        <v>17.7</v>
      </c>
    </row>
    <row r="308" spans="2:6" x14ac:dyDescent="0.35">
      <c r="B308">
        <v>135621</v>
      </c>
      <c r="C308">
        <v>459</v>
      </c>
      <c r="D308">
        <v>0.1</v>
      </c>
      <c r="E308">
        <v>0.1</v>
      </c>
      <c r="F308">
        <v>17.8</v>
      </c>
    </row>
    <row r="309" spans="2:6" x14ac:dyDescent="0.35">
      <c r="B309">
        <v>135628</v>
      </c>
      <c r="C309">
        <v>269</v>
      </c>
      <c r="D309">
        <v>0.1</v>
      </c>
      <c r="E309">
        <v>0.1</v>
      </c>
      <c r="F309">
        <v>17.899999999999999</v>
      </c>
    </row>
    <row r="310" spans="2:6" x14ac:dyDescent="0.35">
      <c r="B310">
        <v>135631</v>
      </c>
      <c r="C310">
        <v>10</v>
      </c>
      <c r="D310">
        <v>0</v>
      </c>
      <c r="E310">
        <v>0</v>
      </c>
      <c r="F310">
        <v>17.899999999999999</v>
      </c>
    </row>
    <row r="311" spans="2:6" x14ac:dyDescent="0.35">
      <c r="B311">
        <v>135632</v>
      </c>
      <c r="C311">
        <v>641</v>
      </c>
      <c r="D311">
        <v>0.2</v>
      </c>
      <c r="E311">
        <v>0.2</v>
      </c>
      <c r="F311">
        <v>18.100000000000001</v>
      </c>
    </row>
    <row r="312" spans="2:6" x14ac:dyDescent="0.35">
      <c r="B312">
        <v>135640</v>
      </c>
      <c r="C312">
        <v>19</v>
      </c>
      <c r="D312">
        <v>0</v>
      </c>
      <c r="E312">
        <v>0</v>
      </c>
      <c r="F312">
        <v>18.100000000000001</v>
      </c>
    </row>
    <row r="313" spans="2:6" x14ac:dyDescent="0.35">
      <c r="B313">
        <v>135661</v>
      </c>
      <c r="C313">
        <v>235</v>
      </c>
      <c r="D313">
        <v>0.1</v>
      </c>
      <c r="E313">
        <v>0.1</v>
      </c>
      <c r="F313">
        <v>18.2</v>
      </c>
    </row>
    <row r="314" spans="2:6" x14ac:dyDescent="0.35">
      <c r="B314">
        <v>135662</v>
      </c>
      <c r="C314">
        <v>195</v>
      </c>
      <c r="D314">
        <v>0.1</v>
      </c>
      <c r="E314">
        <v>0.1</v>
      </c>
      <c r="F314">
        <v>18.2</v>
      </c>
    </row>
    <row r="315" spans="2:6" x14ac:dyDescent="0.35">
      <c r="B315">
        <v>135663</v>
      </c>
      <c r="C315">
        <v>284</v>
      </c>
      <c r="D315">
        <v>0.1</v>
      </c>
      <c r="E315">
        <v>0.1</v>
      </c>
      <c r="F315">
        <v>18.3</v>
      </c>
    </row>
    <row r="316" spans="2:6" x14ac:dyDescent="0.35">
      <c r="B316">
        <v>135671</v>
      </c>
      <c r="C316">
        <v>107</v>
      </c>
      <c r="D316">
        <v>0</v>
      </c>
      <c r="E316">
        <v>0</v>
      </c>
      <c r="F316">
        <v>18.3</v>
      </c>
    </row>
    <row r="317" spans="2:6" x14ac:dyDescent="0.35">
      <c r="B317">
        <v>135676</v>
      </c>
      <c r="C317">
        <v>276</v>
      </c>
      <c r="D317">
        <v>0.1</v>
      </c>
      <c r="E317">
        <v>0.1</v>
      </c>
      <c r="F317">
        <v>18.399999999999999</v>
      </c>
    </row>
    <row r="318" spans="2:6" x14ac:dyDescent="0.35">
      <c r="B318">
        <v>135677</v>
      </c>
      <c r="C318">
        <v>21</v>
      </c>
      <c r="D318">
        <v>0</v>
      </c>
      <c r="E318">
        <v>0</v>
      </c>
      <c r="F318">
        <v>18.399999999999999</v>
      </c>
    </row>
    <row r="319" spans="2:6" x14ac:dyDescent="0.35">
      <c r="B319">
        <v>135760</v>
      </c>
      <c r="C319">
        <v>521</v>
      </c>
      <c r="D319">
        <v>0.2</v>
      </c>
      <c r="E319">
        <v>0.2</v>
      </c>
      <c r="F319">
        <v>18.600000000000001</v>
      </c>
    </row>
    <row r="320" spans="2:6" x14ac:dyDescent="0.35">
      <c r="B320">
        <v>135769</v>
      </c>
      <c r="C320">
        <v>93</v>
      </c>
      <c r="D320">
        <v>0</v>
      </c>
      <c r="E320">
        <v>0</v>
      </c>
      <c r="F320">
        <v>18.600000000000001</v>
      </c>
    </row>
    <row r="321" spans="2:6" x14ac:dyDescent="0.35">
      <c r="B321">
        <v>135804</v>
      </c>
      <c r="C321">
        <v>454</v>
      </c>
      <c r="D321">
        <v>0.1</v>
      </c>
      <c r="E321">
        <v>0.1</v>
      </c>
      <c r="F321">
        <v>18.8</v>
      </c>
    </row>
    <row r="322" spans="2:6" x14ac:dyDescent="0.35">
      <c r="B322">
        <v>135850</v>
      </c>
      <c r="C322">
        <v>11</v>
      </c>
      <c r="D322">
        <v>0</v>
      </c>
      <c r="E322">
        <v>0</v>
      </c>
      <c r="F322">
        <v>18.8</v>
      </c>
    </row>
    <row r="323" spans="2:6" x14ac:dyDescent="0.35">
      <c r="B323">
        <v>135876</v>
      </c>
      <c r="C323">
        <v>63</v>
      </c>
      <c r="D323">
        <v>0</v>
      </c>
      <c r="E323">
        <v>0</v>
      </c>
      <c r="F323">
        <v>18.8</v>
      </c>
    </row>
    <row r="324" spans="2:6" x14ac:dyDescent="0.35">
      <c r="B324">
        <v>135879</v>
      </c>
      <c r="C324">
        <v>166</v>
      </c>
      <c r="D324">
        <v>0.1</v>
      </c>
      <c r="E324">
        <v>0.1</v>
      </c>
      <c r="F324">
        <v>18.8</v>
      </c>
    </row>
    <row r="325" spans="2:6" x14ac:dyDescent="0.35">
      <c r="B325">
        <v>135886</v>
      </c>
      <c r="C325">
        <v>370</v>
      </c>
      <c r="D325">
        <v>0.1</v>
      </c>
      <c r="E325">
        <v>0.1</v>
      </c>
      <c r="F325">
        <v>18.899999999999999</v>
      </c>
    </row>
    <row r="326" spans="2:6" x14ac:dyDescent="0.35">
      <c r="B326">
        <v>135888</v>
      </c>
      <c r="C326">
        <v>203</v>
      </c>
      <c r="D326">
        <v>0.1</v>
      </c>
      <c r="E326">
        <v>0.1</v>
      </c>
      <c r="F326">
        <v>19</v>
      </c>
    </row>
    <row r="327" spans="2:6" x14ac:dyDescent="0.35">
      <c r="B327">
        <v>135904</v>
      </c>
      <c r="C327">
        <v>31</v>
      </c>
      <c r="D327">
        <v>0</v>
      </c>
      <c r="E327">
        <v>0</v>
      </c>
      <c r="F327">
        <v>19</v>
      </c>
    </row>
    <row r="328" spans="2:6" x14ac:dyDescent="0.35">
      <c r="B328">
        <v>135940</v>
      </c>
      <c r="C328">
        <v>259</v>
      </c>
      <c r="D328">
        <v>0.1</v>
      </c>
      <c r="E328">
        <v>0.1</v>
      </c>
      <c r="F328">
        <v>19.100000000000001</v>
      </c>
    </row>
    <row r="329" spans="2:6" x14ac:dyDescent="0.35">
      <c r="B329">
        <v>135955</v>
      </c>
      <c r="C329">
        <v>99</v>
      </c>
      <c r="D329">
        <v>0</v>
      </c>
      <c r="E329">
        <v>0</v>
      </c>
      <c r="F329">
        <v>19.100000000000001</v>
      </c>
    </row>
    <row r="330" spans="2:6" x14ac:dyDescent="0.35">
      <c r="B330">
        <v>135956</v>
      </c>
      <c r="C330">
        <v>180</v>
      </c>
      <c r="D330">
        <v>0.1</v>
      </c>
      <c r="E330">
        <v>0.1</v>
      </c>
      <c r="F330">
        <v>19.2</v>
      </c>
    </row>
    <row r="331" spans="2:6" x14ac:dyDescent="0.35">
      <c r="B331">
        <v>135959</v>
      </c>
      <c r="C331">
        <v>484</v>
      </c>
      <c r="D331">
        <v>0.1</v>
      </c>
      <c r="E331">
        <v>0.1</v>
      </c>
      <c r="F331">
        <v>19.3</v>
      </c>
    </row>
    <row r="332" spans="2:6" x14ac:dyDescent="0.35">
      <c r="B332">
        <v>135960</v>
      </c>
      <c r="C332">
        <v>100</v>
      </c>
      <c r="D332">
        <v>0</v>
      </c>
      <c r="E332">
        <v>0</v>
      </c>
      <c r="F332">
        <v>19.3</v>
      </c>
    </row>
    <row r="333" spans="2:6" x14ac:dyDescent="0.35">
      <c r="B333">
        <v>135961</v>
      </c>
      <c r="C333">
        <v>551</v>
      </c>
      <c r="D333">
        <v>0.2</v>
      </c>
      <c r="E333">
        <v>0.2</v>
      </c>
      <c r="F333">
        <v>19.5</v>
      </c>
    </row>
    <row r="334" spans="2:6" x14ac:dyDescent="0.35">
      <c r="B334">
        <v>135962</v>
      </c>
      <c r="C334">
        <v>332</v>
      </c>
      <c r="D334">
        <v>0.1</v>
      </c>
      <c r="E334">
        <v>0.1</v>
      </c>
      <c r="F334">
        <v>19.600000000000001</v>
      </c>
    </row>
    <row r="335" spans="2:6" x14ac:dyDescent="0.35">
      <c r="B335">
        <v>135966</v>
      </c>
      <c r="C335">
        <v>831</v>
      </c>
      <c r="D335">
        <v>0.3</v>
      </c>
      <c r="E335">
        <v>0.3</v>
      </c>
      <c r="F335">
        <v>19.899999999999999</v>
      </c>
    </row>
    <row r="336" spans="2:6" x14ac:dyDescent="0.35">
      <c r="B336">
        <v>135967</v>
      </c>
      <c r="C336">
        <v>266</v>
      </c>
      <c r="D336">
        <v>0.1</v>
      </c>
      <c r="E336">
        <v>0.1</v>
      </c>
      <c r="F336">
        <v>19.899999999999999</v>
      </c>
    </row>
    <row r="337" spans="2:6" x14ac:dyDescent="0.35">
      <c r="B337">
        <v>135980</v>
      </c>
      <c r="C337">
        <v>791</v>
      </c>
      <c r="D337">
        <v>0.2</v>
      </c>
      <c r="E337">
        <v>0.2</v>
      </c>
      <c r="F337">
        <v>20.2</v>
      </c>
    </row>
    <row r="338" spans="2:6" x14ac:dyDescent="0.35">
      <c r="B338">
        <v>136042</v>
      </c>
      <c r="C338">
        <v>267</v>
      </c>
      <c r="D338">
        <v>0.1</v>
      </c>
      <c r="E338">
        <v>0.1</v>
      </c>
      <c r="F338">
        <v>20.3</v>
      </c>
    </row>
    <row r="339" spans="2:6" x14ac:dyDescent="0.35">
      <c r="B339">
        <v>136094</v>
      </c>
      <c r="C339">
        <v>316</v>
      </c>
      <c r="D339">
        <v>0.1</v>
      </c>
      <c r="E339">
        <v>0.1</v>
      </c>
      <c r="F339">
        <v>20.399999999999999</v>
      </c>
    </row>
    <row r="340" spans="2:6" x14ac:dyDescent="0.35">
      <c r="B340">
        <v>136102</v>
      </c>
      <c r="C340">
        <v>299</v>
      </c>
      <c r="D340">
        <v>0.1</v>
      </c>
      <c r="E340">
        <v>0.1</v>
      </c>
      <c r="F340">
        <v>20.5</v>
      </c>
    </row>
    <row r="341" spans="2:6" x14ac:dyDescent="0.35">
      <c r="B341">
        <v>136105</v>
      </c>
      <c r="C341">
        <v>169</v>
      </c>
      <c r="D341">
        <v>0.1</v>
      </c>
      <c r="E341">
        <v>0.1</v>
      </c>
      <c r="F341">
        <v>20.5</v>
      </c>
    </row>
    <row r="342" spans="2:6" x14ac:dyDescent="0.35">
      <c r="B342">
        <v>136108</v>
      </c>
      <c r="C342">
        <v>205</v>
      </c>
      <c r="D342">
        <v>0.1</v>
      </c>
      <c r="E342">
        <v>0.1</v>
      </c>
      <c r="F342">
        <v>20.6</v>
      </c>
    </row>
    <row r="343" spans="2:6" x14ac:dyDescent="0.35">
      <c r="B343">
        <v>136114</v>
      </c>
      <c r="C343">
        <v>77</v>
      </c>
      <c r="D343">
        <v>0</v>
      </c>
      <c r="E343">
        <v>0</v>
      </c>
      <c r="F343">
        <v>20.6</v>
      </c>
    </row>
    <row r="344" spans="2:6" x14ac:dyDescent="0.35">
      <c r="B344">
        <v>136115</v>
      </c>
      <c r="C344">
        <v>188</v>
      </c>
      <c r="D344">
        <v>0.1</v>
      </c>
      <c r="E344">
        <v>0.1</v>
      </c>
      <c r="F344">
        <v>20.6</v>
      </c>
    </row>
    <row r="345" spans="2:6" x14ac:dyDescent="0.35">
      <c r="B345">
        <v>136136</v>
      </c>
      <c r="C345">
        <v>88</v>
      </c>
      <c r="D345">
        <v>0</v>
      </c>
      <c r="E345">
        <v>0</v>
      </c>
      <c r="F345">
        <v>20.7</v>
      </c>
    </row>
    <row r="346" spans="2:6" x14ac:dyDescent="0.35">
      <c r="B346">
        <v>136145</v>
      </c>
      <c r="C346">
        <v>79</v>
      </c>
      <c r="D346">
        <v>0</v>
      </c>
      <c r="E346">
        <v>0</v>
      </c>
      <c r="F346">
        <v>20.7</v>
      </c>
    </row>
    <row r="347" spans="2:6" x14ac:dyDescent="0.35">
      <c r="B347">
        <v>136146</v>
      </c>
      <c r="C347">
        <v>268</v>
      </c>
      <c r="D347">
        <v>0.1</v>
      </c>
      <c r="E347">
        <v>0.1</v>
      </c>
      <c r="F347">
        <v>20.8</v>
      </c>
    </row>
    <row r="348" spans="2:6" x14ac:dyDescent="0.35">
      <c r="B348">
        <v>136156</v>
      </c>
      <c r="C348">
        <v>22</v>
      </c>
      <c r="D348">
        <v>0</v>
      </c>
      <c r="E348">
        <v>0</v>
      </c>
      <c r="F348">
        <v>20.8</v>
      </c>
    </row>
    <row r="349" spans="2:6" x14ac:dyDescent="0.35">
      <c r="B349">
        <v>136164</v>
      </c>
      <c r="C349">
        <v>92</v>
      </c>
      <c r="D349">
        <v>0</v>
      </c>
      <c r="E349">
        <v>0</v>
      </c>
      <c r="F349">
        <v>20.8</v>
      </c>
    </row>
    <row r="350" spans="2:6" x14ac:dyDescent="0.35">
      <c r="B350">
        <v>136172</v>
      </c>
      <c r="C350">
        <v>84</v>
      </c>
      <c r="D350">
        <v>0</v>
      </c>
      <c r="E350">
        <v>0</v>
      </c>
      <c r="F350">
        <v>20.8</v>
      </c>
    </row>
    <row r="351" spans="2:6" x14ac:dyDescent="0.35">
      <c r="B351">
        <v>136174</v>
      </c>
      <c r="C351">
        <v>157</v>
      </c>
      <c r="D351">
        <v>0</v>
      </c>
      <c r="E351">
        <v>0</v>
      </c>
      <c r="F351">
        <v>20.9</v>
      </c>
    </row>
    <row r="352" spans="2:6" x14ac:dyDescent="0.35">
      <c r="B352">
        <v>136177</v>
      </c>
      <c r="C352">
        <v>49</v>
      </c>
      <c r="D352">
        <v>0</v>
      </c>
      <c r="E352">
        <v>0</v>
      </c>
      <c r="F352">
        <v>20.9</v>
      </c>
    </row>
    <row r="353" spans="2:6" x14ac:dyDescent="0.35">
      <c r="B353">
        <v>136185</v>
      </c>
      <c r="C353">
        <v>177</v>
      </c>
      <c r="D353">
        <v>0.1</v>
      </c>
      <c r="E353">
        <v>0.1</v>
      </c>
      <c r="F353">
        <v>21</v>
      </c>
    </row>
    <row r="354" spans="2:6" x14ac:dyDescent="0.35">
      <c r="B354">
        <v>136186</v>
      </c>
      <c r="C354">
        <v>116</v>
      </c>
      <c r="D354">
        <v>0</v>
      </c>
      <c r="E354">
        <v>0</v>
      </c>
      <c r="F354">
        <v>21</v>
      </c>
    </row>
    <row r="355" spans="2:6" x14ac:dyDescent="0.35">
      <c r="B355">
        <v>136187</v>
      </c>
      <c r="C355">
        <v>31</v>
      </c>
      <c r="D355">
        <v>0</v>
      </c>
      <c r="E355">
        <v>0</v>
      </c>
      <c r="F355">
        <v>21</v>
      </c>
    </row>
    <row r="356" spans="2:6" x14ac:dyDescent="0.35">
      <c r="B356">
        <v>136194</v>
      </c>
      <c r="C356">
        <v>554</v>
      </c>
      <c r="D356">
        <v>0.2</v>
      </c>
      <c r="E356">
        <v>0.2</v>
      </c>
      <c r="F356">
        <v>21.2</v>
      </c>
    </row>
    <row r="357" spans="2:6" x14ac:dyDescent="0.35">
      <c r="B357">
        <v>136197</v>
      </c>
      <c r="C357">
        <v>29</v>
      </c>
      <c r="D357">
        <v>0</v>
      </c>
      <c r="E357">
        <v>0</v>
      </c>
      <c r="F357">
        <v>21.2</v>
      </c>
    </row>
    <row r="358" spans="2:6" x14ac:dyDescent="0.35">
      <c r="B358">
        <v>136201</v>
      </c>
      <c r="C358">
        <v>421</v>
      </c>
      <c r="D358">
        <v>0.1</v>
      </c>
      <c r="E358">
        <v>0.1</v>
      </c>
      <c r="F358">
        <v>21.3</v>
      </c>
    </row>
    <row r="359" spans="2:6" x14ac:dyDescent="0.35">
      <c r="B359">
        <v>136208</v>
      </c>
      <c r="C359">
        <v>50</v>
      </c>
      <c r="D359">
        <v>0</v>
      </c>
      <c r="E359">
        <v>0</v>
      </c>
      <c r="F359">
        <v>21.3</v>
      </c>
    </row>
    <row r="360" spans="2:6" x14ac:dyDescent="0.35">
      <c r="B360">
        <v>136271</v>
      </c>
      <c r="C360">
        <v>72</v>
      </c>
      <c r="D360">
        <v>0</v>
      </c>
      <c r="E360">
        <v>0</v>
      </c>
      <c r="F360">
        <v>21.3</v>
      </c>
    </row>
    <row r="361" spans="2:6" x14ac:dyDescent="0.35">
      <c r="B361">
        <v>136278</v>
      </c>
      <c r="C361">
        <v>1140</v>
      </c>
      <c r="D361">
        <v>0.3</v>
      </c>
      <c r="E361">
        <v>0.3</v>
      </c>
      <c r="F361">
        <v>21.7</v>
      </c>
    </row>
    <row r="362" spans="2:6" x14ac:dyDescent="0.35">
      <c r="B362">
        <v>136279</v>
      </c>
      <c r="C362">
        <v>38</v>
      </c>
      <c r="D362">
        <v>0</v>
      </c>
      <c r="E362">
        <v>0</v>
      </c>
      <c r="F362">
        <v>21.7</v>
      </c>
    </row>
    <row r="363" spans="2:6" x14ac:dyDescent="0.35">
      <c r="B363">
        <v>136287</v>
      </c>
      <c r="C363">
        <v>401</v>
      </c>
      <c r="D363">
        <v>0.1</v>
      </c>
      <c r="E363">
        <v>0.1</v>
      </c>
      <c r="F363">
        <v>21.8</v>
      </c>
    </row>
    <row r="364" spans="2:6" x14ac:dyDescent="0.35">
      <c r="B364">
        <v>136290</v>
      </c>
      <c r="C364">
        <v>527</v>
      </c>
      <c r="D364">
        <v>0.2</v>
      </c>
      <c r="E364">
        <v>0.2</v>
      </c>
      <c r="F364">
        <v>22</v>
      </c>
    </row>
    <row r="365" spans="2:6" x14ac:dyDescent="0.35">
      <c r="B365">
        <v>136291</v>
      </c>
      <c r="C365">
        <v>140</v>
      </c>
      <c r="D365">
        <v>0</v>
      </c>
      <c r="E365">
        <v>0</v>
      </c>
      <c r="F365">
        <v>22</v>
      </c>
    </row>
    <row r="366" spans="2:6" x14ac:dyDescent="0.35">
      <c r="B366">
        <v>136295</v>
      </c>
      <c r="C366">
        <v>187</v>
      </c>
      <c r="D366">
        <v>0.1</v>
      </c>
      <c r="E366">
        <v>0.1</v>
      </c>
      <c r="F366">
        <v>22.1</v>
      </c>
    </row>
    <row r="367" spans="2:6" x14ac:dyDescent="0.35">
      <c r="B367">
        <v>136297</v>
      </c>
      <c r="C367">
        <v>406</v>
      </c>
      <c r="D367">
        <v>0.1</v>
      </c>
      <c r="E367">
        <v>0.1</v>
      </c>
      <c r="F367">
        <v>22.2</v>
      </c>
    </row>
    <row r="368" spans="2:6" x14ac:dyDescent="0.35">
      <c r="B368">
        <v>136298</v>
      </c>
      <c r="C368">
        <v>133</v>
      </c>
      <c r="D368">
        <v>0</v>
      </c>
      <c r="E368">
        <v>0</v>
      </c>
      <c r="F368">
        <v>22.2</v>
      </c>
    </row>
    <row r="369" spans="2:6" x14ac:dyDescent="0.35">
      <c r="B369">
        <v>136299</v>
      </c>
      <c r="C369">
        <v>296</v>
      </c>
      <c r="D369">
        <v>0.1</v>
      </c>
      <c r="E369">
        <v>0.1</v>
      </c>
      <c r="F369">
        <v>22.3</v>
      </c>
    </row>
    <row r="370" spans="2:6" x14ac:dyDescent="0.35">
      <c r="B370">
        <v>136301</v>
      </c>
      <c r="C370">
        <v>129</v>
      </c>
      <c r="D370">
        <v>0</v>
      </c>
      <c r="E370">
        <v>0</v>
      </c>
      <c r="F370">
        <v>22.4</v>
      </c>
    </row>
    <row r="371" spans="2:6" x14ac:dyDescent="0.35">
      <c r="B371">
        <v>136306</v>
      </c>
      <c r="C371">
        <v>537</v>
      </c>
      <c r="D371">
        <v>0.2</v>
      </c>
      <c r="E371">
        <v>0.2</v>
      </c>
      <c r="F371">
        <v>22.5</v>
      </c>
    </row>
    <row r="372" spans="2:6" x14ac:dyDescent="0.35">
      <c r="B372">
        <v>136307</v>
      </c>
      <c r="C372">
        <v>32</v>
      </c>
      <c r="D372">
        <v>0</v>
      </c>
      <c r="E372">
        <v>0</v>
      </c>
      <c r="F372">
        <v>22.5</v>
      </c>
    </row>
    <row r="373" spans="2:6" x14ac:dyDescent="0.35">
      <c r="B373">
        <v>136309</v>
      </c>
      <c r="C373">
        <v>12</v>
      </c>
      <c r="D373">
        <v>0</v>
      </c>
      <c r="E373">
        <v>0</v>
      </c>
      <c r="F373">
        <v>22.5</v>
      </c>
    </row>
    <row r="374" spans="2:6" x14ac:dyDescent="0.35">
      <c r="B374">
        <v>136315</v>
      </c>
      <c r="C374">
        <v>328</v>
      </c>
      <c r="D374">
        <v>0.1</v>
      </c>
      <c r="E374">
        <v>0.1</v>
      </c>
      <c r="F374">
        <v>22.6</v>
      </c>
    </row>
    <row r="375" spans="2:6" x14ac:dyDescent="0.35">
      <c r="B375">
        <v>136321</v>
      </c>
      <c r="C375">
        <v>84</v>
      </c>
      <c r="D375">
        <v>0</v>
      </c>
      <c r="E375">
        <v>0</v>
      </c>
      <c r="F375">
        <v>22.7</v>
      </c>
    </row>
    <row r="376" spans="2:6" x14ac:dyDescent="0.35">
      <c r="B376">
        <v>136323</v>
      </c>
      <c r="C376">
        <v>159</v>
      </c>
      <c r="D376">
        <v>0</v>
      </c>
      <c r="E376">
        <v>0</v>
      </c>
      <c r="F376">
        <v>22.7</v>
      </c>
    </row>
    <row r="377" spans="2:6" x14ac:dyDescent="0.35">
      <c r="B377">
        <v>136324</v>
      </c>
      <c r="C377">
        <v>177</v>
      </c>
      <c r="D377">
        <v>0.1</v>
      </c>
      <c r="E377">
        <v>0.1</v>
      </c>
      <c r="F377">
        <v>22.8</v>
      </c>
    </row>
    <row r="378" spans="2:6" x14ac:dyDescent="0.35">
      <c r="B378">
        <v>136331</v>
      </c>
      <c r="C378">
        <v>478</v>
      </c>
      <c r="D378">
        <v>0.1</v>
      </c>
      <c r="E378">
        <v>0.1</v>
      </c>
      <c r="F378">
        <v>22.9</v>
      </c>
    </row>
    <row r="379" spans="2:6" x14ac:dyDescent="0.35">
      <c r="B379">
        <v>136335</v>
      </c>
      <c r="C379">
        <v>176</v>
      </c>
      <c r="D379">
        <v>0.1</v>
      </c>
      <c r="E379">
        <v>0.1</v>
      </c>
      <c r="F379">
        <v>23</v>
      </c>
    </row>
    <row r="380" spans="2:6" x14ac:dyDescent="0.35">
      <c r="B380">
        <v>136340</v>
      </c>
      <c r="C380">
        <v>375</v>
      </c>
      <c r="D380">
        <v>0.1</v>
      </c>
      <c r="E380">
        <v>0.1</v>
      </c>
      <c r="F380">
        <v>23.1</v>
      </c>
    </row>
    <row r="381" spans="2:6" x14ac:dyDescent="0.35">
      <c r="B381">
        <v>136347</v>
      </c>
      <c r="C381">
        <v>872</v>
      </c>
      <c r="D381">
        <v>0.3</v>
      </c>
      <c r="E381">
        <v>0.3</v>
      </c>
      <c r="F381">
        <v>23.3</v>
      </c>
    </row>
    <row r="382" spans="2:6" x14ac:dyDescent="0.35">
      <c r="B382">
        <v>136349</v>
      </c>
      <c r="C382">
        <v>442</v>
      </c>
      <c r="D382">
        <v>0.1</v>
      </c>
      <c r="E382">
        <v>0.1</v>
      </c>
      <c r="F382">
        <v>23.5</v>
      </c>
    </row>
    <row r="383" spans="2:6" x14ac:dyDescent="0.35">
      <c r="B383">
        <v>136357</v>
      </c>
      <c r="C383">
        <v>536</v>
      </c>
      <c r="D383">
        <v>0.2</v>
      </c>
      <c r="E383">
        <v>0.2</v>
      </c>
      <c r="F383">
        <v>23.6</v>
      </c>
    </row>
    <row r="384" spans="2:6" x14ac:dyDescent="0.35">
      <c r="B384">
        <v>136366</v>
      </c>
      <c r="C384">
        <v>576</v>
      </c>
      <c r="D384">
        <v>0.2</v>
      </c>
      <c r="E384">
        <v>0.2</v>
      </c>
      <c r="F384">
        <v>23.8</v>
      </c>
    </row>
    <row r="385" spans="2:6" x14ac:dyDescent="0.35">
      <c r="B385">
        <v>136368</v>
      </c>
      <c r="C385">
        <v>72</v>
      </c>
      <c r="D385">
        <v>0</v>
      </c>
      <c r="E385">
        <v>0</v>
      </c>
      <c r="F385">
        <v>23.8</v>
      </c>
    </row>
    <row r="386" spans="2:6" x14ac:dyDescent="0.35">
      <c r="B386">
        <v>136378</v>
      </c>
      <c r="C386">
        <v>316</v>
      </c>
      <c r="D386">
        <v>0.1</v>
      </c>
      <c r="E386">
        <v>0.1</v>
      </c>
      <c r="F386">
        <v>23.9</v>
      </c>
    </row>
    <row r="387" spans="2:6" x14ac:dyDescent="0.35">
      <c r="B387">
        <v>136381</v>
      </c>
      <c r="C387">
        <v>231</v>
      </c>
      <c r="D387">
        <v>0.1</v>
      </c>
      <c r="E387">
        <v>0.1</v>
      </c>
      <c r="F387">
        <v>24</v>
      </c>
    </row>
    <row r="388" spans="2:6" x14ac:dyDescent="0.35">
      <c r="B388">
        <v>136383</v>
      </c>
      <c r="C388">
        <v>83</v>
      </c>
      <c r="D388">
        <v>0</v>
      </c>
      <c r="E388">
        <v>0</v>
      </c>
      <c r="F388">
        <v>24</v>
      </c>
    </row>
    <row r="389" spans="2:6" x14ac:dyDescent="0.35">
      <c r="B389">
        <v>136390</v>
      </c>
      <c r="C389">
        <v>966</v>
      </c>
      <c r="D389">
        <v>0.3</v>
      </c>
      <c r="E389">
        <v>0.3</v>
      </c>
      <c r="F389">
        <v>24.3</v>
      </c>
    </row>
    <row r="390" spans="2:6" x14ac:dyDescent="0.35">
      <c r="B390">
        <v>136391</v>
      </c>
      <c r="C390">
        <v>331</v>
      </c>
      <c r="D390">
        <v>0.1</v>
      </c>
      <c r="E390">
        <v>0.1</v>
      </c>
      <c r="F390">
        <v>24.4</v>
      </c>
    </row>
    <row r="391" spans="2:6" x14ac:dyDescent="0.35">
      <c r="B391">
        <v>136392</v>
      </c>
      <c r="C391">
        <v>436</v>
      </c>
      <c r="D391">
        <v>0.1</v>
      </c>
      <c r="E391">
        <v>0.1</v>
      </c>
      <c r="F391">
        <v>24.5</v>
      </c>
    </row>
    <row r="392" spans="2:6" x14ac:dyDescent="0.35">
      <c r="B392">
        <v>136396</v>
      </c>
      <c r="C392">
        <v>101</v>
      </c>
      <c r="D392">
        <v>0</v>
      </c>
      <c r="E392">
        <v>0</v>
      </c>
      <c r="F392">
        <v>24.6</v>
      </c>
    </row>
    <row r="393" spans="2:6" x14ac:dyDescent="0.35">
      <c r="B393">
        <v>136401</v>
      </c>
      <c r="C393">
        <v>73</v>
      </c>
      <c r="D393">
        <v>0</v>
      </c>
      <c r="E393">
        <v>0</v>
      </c>
      <c r="F393">
        <v>24.6</v>
      </c>
    </row>
    <row r="394" spans="2:6" x14ac:dyDescent="0.35">
      <c r="B394">
        <v>136415</v>
      </c>
      <c r="C394">
        <v>433</v>
      </c>
      <c r="D394">
        <v>0.1</v>
      </c>
      <c r="E394">
        <v>0.1</v>
      </c>
      <c r="F394">
        <v>24.7</v>
      </c>
    </row>
    <row r="395" spans="2:6" x14ac:dyDescent="0.35">
      <c r="B395">
        <v>136420</v>
      </c>
      <c r="C395">
        <v>1035</v>
      </c>
      <c r="D395">
        <v>0.3</v>
      </c>
      <c r="E395">
        <v>0.3</v>
      </c>
      <c r="F395">
        <v>25</v>
      </c>
    </row>
    <row r="396" spans="2:6" x14ac:dyDescent="0.35">
      <c r="B396">
        <v>136442</v>
      </c>
      <c r="C396">
        <v>45</v>
      </c>
      <c r="D396">
        <v>0</v>
      </c>
      <c r="E396">
        <v>0</v>
      </c>
      <c r="F396">
        <v>25.1</v>
      </c>
    </row>
    <row r="397" spans="2:6" x14ac:dyDescent="0.35">
      <c r="B397">
        <v>136443</v>
      </c>
      <c r="C397">
        <v>211</v>
      </c>
      <c r="D397">
        <v>0.1</v>
      </c>
      <c r="E397">
        <v>0.1</v>
      </c>
      <c r="F397">
        <v>25.1</v>
      </c>
    </row>
    <row r="398" spans="2:6" x14ac:dyDescent="0.35">
      <c r="B398">
        <v>136444</v>
      </c>
      <c r="C398">
        <v>372</v>
      </c>
      <c r="D398">
        <v>0.1</v>
      </c>
      <c r="E398">
        <v>0.1</v>
      </c>
      <c r="F398">
        <v>25.2</v>
      </c>
    </row>
    <row r="399" spans="2:6" x14ac:dyDescent="0.35">
      <c r="B399">
        <v>136451</v>
      </c>
      <c r="C399">
        <v>301</v>
      </c>
      <c r="D399">
        <v>0.1</v>
      </c>
      <c r="E399">
        <v>0.1</v>
      </c>
      <c r="F399">
        <v>25.3</v>
      </c>
    </row>
    <row r="400" spans="2:6" x14ac:dyDescent="0.35">
      <c r="B400">
        <v>136454</v>
      </c>
      <c r="C400">
        <v>154</v>
      </c>
      <c r="D400">
        <v>0</v>
      </c>
      <c r="E400">
        <v>0</v>
      </c>
      <c r="F400">
        <v>25.4</v>
      </c>
    </row>
    <row r="401" spans="2:6" x14ac:dyDescent="0.35">
      <c r="B401">
        <v>136455</v>
      </c>
      <c r="C401">
        <v>756</v>
      </c>
      <c r="D401">
        <v>0.2</v>
      </c>
      <c r="E401">
        <v>0.2</v>
      </c>
      <c r="F401">
        <v>25.6</v>
      </c>
    </row>
    <row r="402" spans="2:6" x14ac:dyDescent="0.35">
      <c r="B402">
        <v>136460</v>
      </c>
      <c r="C402">
        <v>160</v>
      </c>
      <c r="D402">
        <v>0</v>
      </c>
      <c r="E402">
        <v>0</v>
      </c>
      <c r="F402">
        <v>25.6</v>
      </c>
    </row>
    <row r="403" spans="2:6" x14ac:dyDescent="0.35">
      <c r="B403">
        <v>136465</v>
      </c>
      <c r="C403">
        <v>1075</v>
      </c>
      <c r="D403">
        <v>0.3</v>
      </c>
      <c r="E403">
        <v>0.3</v>
      </c>
      <c r="F403">
        <v>26</v>
      </c>
    </row>
    <row r="404" spans="2:6" x14ac:dyDescent="0.35">
      <c r="B404">
        <v>136467</v>
      </c>
      <c r="C404">
        <v>172</v>
      </c>
      <c r="D404">
        <v>0.1</v>
      </c>
      <c r="E404">
        <v>0.1</v>
      </c>
      <c r="F404">
        <v>26</v>
      </c>
    </row>
    <row r="405" spans="2:6" x14ac:dyDescent="0.35">
      <c r="B405">
        <v>136469</v>
      </c>
      <c r="C405">
        <v>377</v>
      </c>
      <c r="D405">
        <v>0.1</v>
      </c>
      <c r="E405">
        <v>0.1</v>
      </c>
      <c r="F405">
        <v>26.1</v>
      </c>
    </row>
    <row r="406" spans="2:6" x14ac:dyDescent="0.35">
      <c r="B406">
        <v>136470</v>
      </c>
      <c r="C406">
        <v>477</v>
      </c>
      <c r="D406">
        <v>0.1</v>
      </c>
      <c r="E406">
        <v>0.1</v>
      </c>
      <c r="F406">
        <v>26.3</v>
      </c>
    </row>
    <row r="407" spans="2:6" x14ac:dyDescent="0.35">
      <c r="B407">
        <v>136471</v>
      </c>
      <c r="C407">
        <v>327</v>
      </c>
      <c r="D407">
        <v>0.1</v>
      </c>
      <c r="E407">
        <v>0.1</v>
      </c>
      <c r="F407">
        <v>26.4</v>
      </c>
    </row>
    <row r="408" spans="2:6" x14ac:dyDescent="0.35">
      <c r="B408">
        <v>136479</v>
      </c>
      <c r="C408">
        <v>195</v>
      </c>
      <c r="D408">
        <v>0.1</v>
      </c>
      <c r="E408">
        <v>0.1</v>
      </c>
      <c r="F408">
        <v>26.4</v>
      </c>
    </row>
    <row r="409" spans="2:6" x14ac:dyDescent="0.35">
      <c r="B409">
        <v>136483</v>
      </c>
      <c r="C409">
        <v>43</v>
      </c>
      <c r="D409">
        <v>0</v>
      </c>
      <c r="E409">
        <v>0</v>
      </c>
      <c r="F409">
        <v>26.4</v>
      </c>
    </row>
    <row r="410" spans="2:6" x14ac:dyDescent="0.35">
      <c r="B410">
        <v>136484</v>
      </c>
      <c r="C410">
        <v>165</v>
      </c>
      <c r="D410">
        <v>0</v>
      </c>
      <c r="E410">
        <v>0</v>
      </c>
      <c r="F410">
        <v>26.5</v>
      </c>
    </row>
    <row r="411" spans="2:6" x14ac:dyDescent="0.35">
      <c r="B411">
        <v>136489</v>
      </c>
      <c r="C411">
        <v>124</v>
      </c>
      <c r="D411">
        <v>0</v>
      </c>
      <c r="E411">
        <v>0</v>
      </c>
      <c r="F411">
        <v>26.5</v>
      </c>
    </row>
    <row r="412" spans="2:6" x14ac:dyDescent="0.35">
      <c r="B412">
        <v>136494</v>
      </c>
      <c r="C412">
        <v>140</v>
      </c>
      <c r="D412">
        <v>0</v>
      </c>
      <c r="E412">
        <v>0</v>
      </c>
      <c r="F412">
        <v>26.6</v>
      </c>
    </row>
    <row r="413" spans="2:6" x14ac:dyDescent="0.35">
      <c r="B413">
        <v>136495</v>
      </c>
      <c r="C413">
        <v>267</v>
      </c>
      <c r="D413">
        <v>0.1</v>
      </c>
      <c r="E413">
        <v>0.1</v>
      </c>
      <c r="F413">
        <v>26.7</v>
      </c>
    </row>
    <row r="414" spans="2:6" x14ac:dyDescent="0.35">
      <c r="B414">
        <v>136496</v>
      </c>
      <c r="C414">
        <v>812</v>
      </c>
      <c r="D414">
        <v>0.2</v>
      </c>
      <c r="E414">
        <v>0.2</v>
      </c>
      <c r="F414">
        <v>26.9</v>
      </c>
    </row>
    <row r="415" spans="2:6" x14ac:dyDescent="0.35">
      <c r="B415">
        <v>136501</v>
      </c>
      <c r="C415">
        <v>437</v>
      </c>
      <c r="D415">
        <v>0.1</v>
      </c>
      <c r="E415">
        <v>0.1</v>
      </c>
      <c r="F415">
        <v>27</v>
      </c>
    </row>
    <row r="416" spans="2:6" x14ac:dyDescent="0.35">
      <c r="B416">
        <v>136505</v>
      </c>
      <c r="C416">
        <v>939</v>
      </c>
      <c r="D416">
        <v>0.3</v>
      </c>
      <c r="E416">
        <v>0.3</v>
      </c>
      <c r="F416">
        <v>27.3</v>
      </c>
    </row>
    <row r="417" spans="2:6" x14ac:dyDescent="0.35">
      <c r="B417">
        <v>136515</v>
      </c>
      <c r="C417">
        <v>1156</v>
      </c>
      <c r="D417">
        <v>0.3</v>
      </c>
      <c r="E417">
        <v>0.3</v>
      </c>
      <c r="F417">
        <v>27.7</v>
      </c>
    </row>
    <row r="418" spans="2:6" x14ac:dyDescent="0.35">
      <c r="B418">
        <v>136516</v>
      </c>
      <c r="C418">
        <v>115</v>
      </c>
      <c r="D418">
        <v>0</v>
      </c>
      <c r="E418">
        <v>0</v>
      </c>
      <c r="F418">
        <v>27.7</v>
      </c>
    </row>
    <row r="419" spans="2:6" x14ac:dyDescent="0.35">
      <c r="B419">
        <v>136524</v>
      </c>
      <c r="C419">
        <v>367</v>
      </c>
      <c r="D419">
        <v>0.1</v>
      </c>
      <c r="E419">
        <v>0.1</v>
      </c>
      <c r="F419">
        <v>27.8</v>
      </c>
    </row>
    <row r="420" spans="2:6" x14ac:dyDescent="0.35">
      <c r="B420">
        <v>136525</v>
      </c>
      <c r="C420">
        <v>190</v>
      </c>
      <c r="D420">
        <v>0.1</v>
      </c>
      <c r="E420">
        <v>0.1</v>
      </c>
      <c r="F420">
        <v>27.9</v>
      </c>
    </row>
    <row r="421" spans="2:6" x14ac:dyDescent="0.35">
      <c r="B421">
        <v>136526</v>
      </c>
      <c r="C421">
        <v>371</v>
      </c>
      <c r="D421">
        <v>0.1</v>
      </c>
      <c r="E421">
        <v>0.1</v>
      </c>
      <c r="F421">
        <v>28</v>
      </c>
    </row>
    <row r="422" spans="2:6" x14ac:dyDescent="0.35">
      <c r="B422">
        <v>136530</v>
      </c>
      <c r="C422">
        <v>256</v>
      </c>
      <c r="D422">
        <v>0.1</v>
      </c>
      <c r="E422">
        <v>0.1</v>
      </c>
      <c r="F422">
        <v>28.1</v>
      </c>
    </row>
    <row r="423" spans="2:6" x14ac:dyDescent="0.35">
      <c r="B423">
        <v>136533</v>
      </c>
      <c r="C423">
        <v>103</v>
      </c>
      <c r="D423">
        <v>0</v>
      </c>
      <c r="E423">
        <v>0</v>
      </c>
      <c r="F423">
        <v>28.1</v>
      </c>
    </row>
    <row r="424" spans="2:6" x14ac:dyDescent="0.35">
      <c r="B424">
        <v>136543</v>
      </c>
      <c r="C424">
        <v>92</v>
      </c>
      <c r="D424">
        <v>0</v>
      </c>
      <c r="E424">
        <v>0</v>
      </c>
      <c r="F424">
        <v>28.1</v>
      </c>
    </row>
    <row r="425" spans="2:6" x14ac:dyDescent="0.35">
      <c r="B425">
        <v>136545</v>
      </c>
      <c r="C425">
        <v>155</v>
      </c>
      <c r="D425">
        <v>0</v>
      </c>
      <c r="E425">
        <v>0</v>
      </c>
      <c r="F425">
        <v>28.2</v>
      </c>
    </row>
    <row r="426" spans="2:6" x14ac:dyDescent="0.35">
      <c r="B426">
        <v>136551</v>
      </c>
      <c r="C426">
        <v>273</v>
      </c>
      <c r="D426">
        <v>0.1</v>
      </c>
      <c r="E426">
        <v>0.1</v>
      </c>
      <c r="F426">
        <v>28.3</v>
      </c>
    </row>
    <row r="427" spans="2:6" x14ac:dyDescent="0.35">
      <c r="B427">
        <v>136552</v>
      </c>
      <c r="C427">
        <v>60</v>
      </c>
      <c r="D427">
        <v>0</v>
      </c>
      <c r="E427">
        <v>0</v>
      </c>
      <c r="F427">
        <v>28.3</v>
      </c>
    </row>
    <row r="428" spans="2:6" x14ac:dyDescent="0.35">
      <c r="B428">
        <v>136570</v>
      </c>
      <c r="C428">
        <v>297</v>
      </c>
      <c r="D428">
        <v>0.1</v>
      </c>
      <c r="E428">
        <v>0.1</v>
      </c>
      <c r="F428">
        <v>28.4</v>
      </c>
    </row>
    <row r="429" spans="2:6" x14ac:dyDescent="0.35">
      <c r="B429">
        <v>136571</v>
      </c>
      <c r="C429">
        <v>55</v>
      </c>
      <c r="D429">
        <v>0</v>
      </c>
      <c r="E429">
        <v>0</v>
      </c>
      <c r="F429">
        <v>28.4</v>
      </c>
    </row>
    <row r="430" spans="2:6" x14ac:dyDescent="0.35">
      <c r="B430">
        <v>136573</v>
      </c>
      <c r="C430">
        <v>88</v>
      </c>
      <c r="D430">
        <v>0</v>
      </c>
      <c r="E430">
        <v>0</v>
      </c>
      <c r="F430">
        <v>28.4</v>
      </c>
    </row>
    <row r="431" spans="2:6" x14ac:dyDescent="0.35">
      <c r="B431">
        <v>136575</v>
      </c>
      <c r="C431">
        <v>382</v>
      </c>
      <c r="D431">
        <v>0.1</v>
      </c>
      <c r="E431">
        <v>0.1</v>
      </c>
      <c r="F431">
        <v>28.5</v>
      </c>
    </row>
    <row r="432" spans="2:6" x14ac:dyDescent="0.35">
      <c r="B432">
        <v>136578</v>
      </c>
      <c r="C432">
        <v>727</v>
      </c>
      <c r="D432">
        <v>0.2</v>
      </c>
      <c r="E432">
        <v>0.2</v>
      </c>
      <c r="F432">
        <v>28.7</v>
      </c>
    </row>
    <row r="433" spans="2:6" x14ac:dyDescent="0.35">
      <c r="B433">
        <v>136580</v>
      </c>
      <c r="C433">
        <v>442</v>
      </c>
      <c r="D433">
        <v>0.1</v>
      </c>
      <c r="E433">
        <v>0.1</v>
      </c>
      <c r="F433">
        <v>28.9</v>
      </c>
    </row>
    <row r="434" spans="2:6" x14ac:dyDescent="0.35">
      <c r="B434">
        <v>136581</v>
      </c>
      <c r="C434">
        <v>125</v>
      </c>
      <c r="D434">
        <v>0</v>
      </c>
      <c r="E434">
        <v>0</v>
      </c>
      <c r="F434">
        <v>28.9</v>
      </c>
    </row>
    <row r="435" spans="2:6" x14ac:dyDescent="0.35">
      <c r="B435">
        <v>136587</v>
      </c>
      <c r="C435">
        <v>796</v>
      </c>
      <c r="D435">
        <v>0.2</v>
      </c>
      <c r="E435">
        <v>0.2</v>
      </c>
      <c r="F435">
        <v>29.1</v>
      </c>
    </row>
    <row r="436" spans="2:6" x14ac:dyDescent="0.35">
      <c r="B436">
        <v>136593</v>
      </c>
      <c r="C436">
        <v>216</v>
      </c>
      <c r="D436">
        <v>0.1</v>
      </c>
      <c r="E436">
        <v>0.1</v>
      </c>
      <c r="F436">
        <v>29.2</v>
      </c>
    </row>
    <row r="437" spans="2:6" x14ac:dyDescent="0.35">
      <c r="B437">
        <v>136604</v>
      </c>
      <c r="C437">
        <v>557</v>
      </c>
      <c r="D437">
        <v>0.2</v>
      </c>
      <c r="E437">
        <v>0.2</v>
      </c>
      <c r="F437">
        <v>29.4</v>
      </c>
    </row>
    <row r="438" spans="2:6" x14ac:dyDescent="0.35">
      <c r="B438">
        <v>136605</v>
      </c>
      <c r="C438">
        <v>621</v>
      </c>
      <c r="D438">
        <v>0.2</v>
      </c>
      <c r="E438">
        <v>0.2</v>
      </c>
      <c r="F438">
        <v>29.6</v>
      </c>
    </row>
    <row r="439" spans="2:6" x14ac:dyDescent="0.35">
      <c r="B439">
        <v>136608</v>
      </c>
      <c r="C439">
        <v>240</v>
      </c>
      <c r="D439">
        <v>0.1</v>
      </c>
      <c r="E439">
        <v>0.1</v>
      </c>
      <c r="F439">
        <v>29.6</v>
      </c>
    </row>
    <row r="440" spans="2:6" x14ac:dyDescent="0.35">
      <c r="B440">
        <v>136610</v>
      </c>
      <c r="C440">
        <v>433</v>
      </c>
      <c r="D440">
        <v>0.1</v>
      </c>
      <c r="E440">
        <v>0.1</v>
      </c>
      <c r="F440">
        <v>29.8</v>
      </c>
    </row>
    <row r="441" spans="2:6" x14ac:dyDescent="0.35">
      <c r="B441">
        <v>136611</v>
      </c>
      <c r="C441">
        <v>229</v>
      </c>
      <c r="D441">
        <v>0.1</v>
      </c>
      <c r="E441">
        <v>0.1</v>
      </c>
      <c r="F441">
        <v>29.8</v>
      </c>
    </row>
    <row r="442" spans="2:6" x14ac:dyDescent="0.35">
      <c r="B442">
        <v>136615</v>
      </c>
      <c r="C442">
        <v>647</v>
      </c>
      <c r="D442">
        <v>0.2</v>
      </c>
      <c r="E442">
        <v>0.2</v>
      </c>
      <c r="F442">
        <v>30</v>
      </c>
    </row>
    <row r="443" spans="2:6" x14ac:dyDescent="0.35">
      <c r="B443">
        <v>136618</v>
      </c>
      <c r="C443">
        <v>254</v>
      </c>
      <c r="D443">
        <v>0.1</v>
      </c>
      <c r="E443">
        <v>0.1</v>
      </c>
      <c r="F443">
        <v>30.1</v>
      </c>
    </row>
    <row r="444" spans="2:6" x14ac:dyDescent="0.35">
      <c r="B444">
        <v>136623</v>
      </c>
      <c r="C444">
        <v>197</v>
      </c>
      <c r="D444">
        <v>0.1</v>
      </c>
      <c r="E444">
        <v>0.1</v>
      </c>
      <c r="F444">
        <v>30.2</v>
      </c>
    </row>
    <row r="445" spans="2:6" x14ac:dyDescent="0.35">
      <c r="B445">
        <v>136629</v>
      </c>
      <c r="C445">
        <v>141</v>
      </c>
      <c r="D445">
        <v>0</v>
      </c>
      <c r="E445">
        <v>0</v>
      </c>
      <c r="F445">
        <v>30.2</v>
      </c>
    </row>
    <row r="446" spans="2:6" x14ac:dyDescent="0.35">
      <c r="B446">
        <v>136633</v>
      </c>
      <c r="C446">
        <v>695</v>
      </c>
      <c r="D446">
        <v>0.2</v>
      </c>
      <c r="E446">
        <v>0.2</v>
      </c>
      <c r="F446">
        <v>30.4</v>
      </c>
    </row>
    <row r="447" spans="2:6" x14ac:dyDescent="0.35">
      <c r="B447">
        <v>136636</v>
      </c>
      <c r="C447">
        <v>120</v>
      </c>
      <c r="D447">
        <v>0</v>
      </c>
      <c r="E447">
        <v>0</v>
      </c>
      <c r="F447">
        <v>30.5</v>
      </c>
    </row>
    <row r="448" spans="2:6" x14ac:dyDescent="0.35">
      <c r="B448">
        <v>136638</v>
      </c>
      <c r="C448">
        <v>115</v>
      </c>
      <c r="D448">
        <v>0</v>
      </c>
      <c r="E448">
        <v>0</v>
      </c>
      <c r="F448">
        <v>30.5</v>
      </c>
    </row>
    <row r="449" spans="2:6" x14ac:dyDescent="0.35">
      <c r="B449">
        <v>136643</v>
      </c>
      <c r="C449">
        <v>523</v>
      </c>
      <c r="D449">
        <v>0.2</v>
      </c>
      <c r="E449">
        <v>0.2</v>
      </c>
      <c r="F449">
        <v>30.7</v>
      </c>
    </row>
    <row r="450" spans="2:6" x14ac:dyDescent="0.35">
      <c r="B450">
        <v>136646</v>
      </c>
      <c r="C450">
        <v>439</v>
      </c>
      <c r="D450">
        <v>0.1</v>
      </c>
      <c r="E450">
        <v>0.1</v>
      </c>
      <c r="F450">
        <v>30.8</v>
      </c>
    </row>
    <row r="451" spans="2:6" x14ac:dyDescent="0.35">
      <c r="B451">
        <v>136654</v>
      </c>
      <c r="C451">
        <v>294</v>
      </c>
      <c r="D451">
        <v>0.1</v>
      </c>
      <c r="E451">
        <v>0.1</v>
      </c>
      <c r="F451">
        <v>30.9</v>
      </c>
    </row>
    <row r="452" spans="2:6" x14ac:dyDescent="0.35">
      <c r="B452">
        <v>136656</v>
      </c>
      <c r="C452">
        <v>38</v>
      </c>
      <c r="D452">
        <v>0</v>
      </c>
      <c r="E452">
        <v>0</v>
      </c>
      <c r="F452">
        <v>30.9</v>
      </c>
    </row>
    <row r="453" spans="2:6" x14ac:dyDescent="0.35">
      <c r="B453">
        <v>136657</v>
      </c>
      <c r="C453">
        <v>225</v>
      </c>
      <c r="D453">
        <v>0.1</v>
      </c>
      <c r="E453">
        <v>0.1</v>
      </c>
      <c r="F453">
        <v>31</v>
      </c>
    </row>
    <row r="454" spans="2:6" x14ac:dyDescent="0.35">
      <c r="B454">
        <v>136662</v>
      </c>
      <c r="C454">
        <v>313</v>
      </c>
      <c r="D454">
        <v>0.1</v>
      </c>
      <c r="E454">
        <v>0.1</v>
      </c>
      <c r="F454">
        <v>31</v>
      </c>
    </row>
    <row r="455" spans="2:6" x14ac:dyDescent="0.35">
      <c r="B455">
        <v>136666</v>
      </c>
      <c r="C455">
        <v>449</v>
      </c>
      <c r="D455">
        <v>0.1</v>
      </c>
      <c r="E455">
        <v>0.1</v>
      </c>
      <c r="F455">
        <v>31.2</v>
      </c>
    </row>
    <row r="456" spans="2:6" x14ac:dyDescent="0.35">
      <c r="B456">
        <v>136667</v>
      </c>
      <c r="C456">
        <v>698</v>
      </c>
      <c r="D456">
        <v>0.2</v>
      </c>
      <c r="E456">
        <v>0.2</v>
      </c>
      <c r="F456">
        <v>31.4</v>
      </c>
    </row>
    <row r="457" spans="2:6" x14ac:dyDescent="0.35">
      <c r="B457">
        <v>136671</v>
      </c>
      <c r="C457">
        <v>305</v>
      </c>
      <c r="D457">
        <v>0.1</v>
      </c>
      <c r="E457">
        <v>0.1</v>
      </c>
      <c r="F457">
        <v>31.5</v>
      </c>
    </row>
    <row r="458" spans="2:6" x14ac:dyDescent="0.35">
      <c r="B458">
        <v>136680</v>
      </c>
      <c r="C458">
        <v>86</v>
      </c>
      <c r="D458">
        <v>0</v>
      </c>
      <c r="E458">
        <v>0</v>
      </c>
      <c r="F458">
        <v>31.5</v>
      </c>
    </row>
    <row r="459" spans="2:6" x14ac:dyDescent="0.35">
      <c r="B459">
        <v>136681</v>
      </c>
      <c r="C459">
        <v>215</v>
      </c>
      <c r="D459">
        <v>0.1</v>
      </c>
      <c r="E459">
        <v>0.1</v>
      </c>
      <c r="F459">
        <v>31.6</v>
      </c>
    </row>
    <row r="460" spans="2:6" x14ac:dyDescent="0.35">
      <c r="B460">
        <v>136711</v>
      </c>
      <c r="C460">
        <v>396</v>
      </c>
      <c r="D460">
        <v>0.1</v>
      </c>
      <c r="E460">
        <v>0.1</v>
      </c>
      <c r="F460">
        <v>31.7</v>
      </c>
    </row>
    <row r="461" spans="2:6" x14ac:dyDescent="0.35">
      <c r="B461">
        <v>136716</v>
      </c>
      <c r="C461">
        <v>236</v>
      </c>
      <c r="D461">
        <v>0.1</v>
      </c>
      <c r="E461">
        <v>0.1</v>
      </c>
      <c r="F461">
        <v>31.8</v>
      </c>
    </row>
    <row r="462" spans="2:6" x14ac:dyDescent="0.35">
      <c r="B462">
        <v>136717</v>
      </c>
      <c r="C462">
        <v>207</v>
      </c>
      <c r="D462">
        <v>0.1</v>
      </c>
      <c r="E462">
        <v>0.1</v>
      </c>
      <c r="F462">
        <v>31.8</v>
      </c>
    </row>
    <row r="463" spans="2:6" x14ac:dyDescent="0.35">
      <c r="B463">
        <v>136718</v>
      </c>
      <c r="C463">
        <v>32</v>
      </c>
      <c r="D463">
        <v>0</v>
      </c>
      <c r="E463">
        <v>0</v>
      </c>
      <c r="F463">
        <v>31.8</v>
      </c>
    </row>
    <row r="464" spans="2:6" x14ac:dyDescent="0.35">
      <c r="B464">
        <v>136723</v>
      </c>
      <c r="C464">
        <v>697</v>
      </c>
      <c r="D464">
        <v>0.2</v>
      </c>
      <c r="E464">
        <v>0.2</v>
      </c>
      <c r="F464">
        <v>32.1</v>
      </c>
    </row>
    <row r="465" spans="2:6" x14ac:dyDescent="0.35">
      <c r="B465">
        <v>136724</v>
      </c>
      <c r="C465">
        <v>188</v>
      </c>
      <c r="D465">
        <v>0.1</v>
      </c>
      <c r="E465">
        <v>0.1</v>
      </c>
      <c r="F465">
        <v>32.1</v>
      </c>
    </row>
    <row r="466" spans="2:6" x14ac:dyDescent="0.35">
      <c r="B466">
        <v>136730</v>
      </c>
      <c r="C466">
        <v>362</v>
      </c>
      <c r="D466">
        <v>0.1</v>
      </c>
      <c r="E466">
        <v>0.1</v>
      </c>
      <c r="F466">
        <v>32.200000000000003</v>
      </c>
    </row>
    <row r="467" spans="2:6" x14ac:dyDescent="0.35">
      <c r="B467">
        <v>136731</v>
      </c>
      <c r="C467">
        <v>272</v>
      </c>
      <c r="D467">
        <v>0.1</v>
      </c>
      <c r="E467">
        <v>0.1</v>
      </c>
      <c r="F467">
        <v>32.299999999999997</v>
      </c>
    </row>
    <row r="468" spans="2:6" x14ac:dyDescent="0.35">
      <c r="B468">
        <v>136736</v>
      </c>
      <c r="C468">
        <v>242</v>
      </c>
      <c r="D468">
        <v>0.1</v>
      </c>
      <c r="E468">
        <v>0.1</v>
      </c>
      <c r="F468">
        <v>32.4</v>
      </c>
    </row>
    <row r="469" spans="2:6" x14ac:dyDescent="0.35">
      <c r="B469">
        <v>136742</v>
      </c>
      <c r="C469">
        <v>75</v>
      </c>
      <c r="D469">
        <v>0</v>
      </c>
      <c r="E469">
        <v>0</v>
      </c>
      <c r="F469">
        <v>32.4</v>
      </c>
    </row>
    <row r="470" spans="2:6" x14ac:dyDescent="0.35">
      <c r="B470">
        <v>136745</v>
      </c>
      <c r="C470">
        <v>139</v>
      </c>
      <c r="D470">
        <v>0</v>
      </c>
      <c r="E470">
        <v>0</v>
      </c>
      <c r="F470">
        <v>32.4</v>
      </c>
    </row>
    <row r="471" spans="2:6" x14ac:dyDescent="0.35">
      <c r="B471">
        <v>136756</v>
      </c>
      <c r="C471">
        <v>44</v>
      </c>
      <c r="D471">
        <v>0</v>
      </c>
      <c r="E471">
        <v>0</v>
      </c>
      <c r="F471">
        <v>32.5</v>
      </c>
    </row>
    <row r="472" spans="2:6" x14ac:dyDescent="0.35">
      <c r="B472">
        <v>136757</v>
      </c>
      <c r="C472">
        <v>39</v>
      </c>
      <c r="D472">
        <v>0</v>
      </c>
      <c r="E472">
        <v>0</v>
      </c>
      <c r="F472">
        <v>32.5</v>
      </c>
    </row>
    <row r="473" spans="2:6" x14ac:dyDescent="0.35">
      <c r="B473">
        <v>136758</v>
      </c>
      <c r="C473">
        <v>741</v>
      </c>
      <c r="D473">
        <v>0.2</v>
      </c>
      <c r="E473">
        <v>0.2</v>
      </c>
      <c r="F473">
        <v>32.700000000000003</v>
      </c>
    </row>
    <row r="474" spans="2:6" x14ac:dyDescent="0.35">
      <c r="B474">
        <v>136767</v>
      </c>
      <c r="C474">
        <v>509</v>
      </c>
      <c r="D474">
        <v>0.2</v>
      </c>
      <c r="E474">
        <v>0.2</v>
      </c>
      <c r="F474">
        <v>32.799999999999997</v>
      </c>
    </row>
    <row r="475" spans="2:6" x14ac:dyDescent="0.35">
      <c r="B475">
        <v>136770</v>
      </c>
      <c r="C475">
        <v>249</v>
      </c>
      <c r="D475">
        <v>0.1</v>
      </c>
      <c r="E475">
        <v>0.1</v>
      </c>
      <c r="F475">
        <v>32.9</v>
      </c>
    </row>
    <row r="476" spans="2:6" x14ac:dyDescent="0.35">
      <c r="B476">
        <v>136771</v>
      </c>
      <c r="C476">
        <v>228</v>
      </c>
      <c r="D476">
        <v>0.1</v>
      </c>
      <c r="E476">
        <v>0.1</v>
      </c>
      <c r="F476">
        <v>33</v>
      </c>
    </row>
    <row r="477" spans="2:6" x14ac:dyDescent="0.35">
      <c r="B477">
        <v>136773</v>
      </c>
      <c r="C477">
        <v>461</v>
      </c>
      <c r="D477">
        <v>0.1</v>
      </c>
      <c r="E477">
        <v>0.1</v>
      </c>
      <c r="F477">
        <v>33.1</v>
      </c>
    </row>
    <row r="478" spans="2:6" x14ac:dyDescent="0.35">
      <c r="B478">
        <v>136776</v>
      </c>
      <c r="C478">
        <v>1032</v>
      </c>
      <c r="D478">
        <v>0.3</v>
      </c>
      <c r="E478">
        <v>0.3</v>
      </c>
      <c r="F478">
        <v>33.4</v>
      </c>
    </row>
    <row r="479" spans="2:6" x14ac:dyDescent="0.35">
      <c r="B479">
        <v>136777</v>
      </c>
      <c r="C479">
        <v>124</v>
      </c>
      <c r="D479">
        <v>0</v>
      </c>
      <c r="E479">
        <v>0</v>
      </c>
      <c r="F479">
        <v>33.5</v>
      </c>
    </row>
    <row r="480" spans="2:6" x14ac:dyDescent="0.35">
      <c r="B480">
        <v>136780</v>
      </c>
      <c r="C480">
        <v>160</v>
      </c>
      <c r="D480">
        <v>0</v>
      </c>
      <c r="E480">
        <v>0</v>
      </c>
      <c r="F480">
        <v>33.5</v>
      </c>
    </row>
    <row r="481" spans="2:6" x14ac:dyDescent="0.35">
      <c r="B481">
        <v>136781</v>
      </c>
      <c r="C481">
        <v>268</v>
      </c>
      <c r="D481">
        <v>0.1</v>
      </c>
      <c r="E481">
        <v>0.1</v>
      </c>
      <c r="F481">
        <v>33.6</v>
      </c>
    </row>
    <row r="482" spans="2:6" x14ac:dyDescent="0.35">
      <c r="B482">
        <v>136787</v>
      </c>
      <c r="C482">
        <v>457</v>
      </c>
      <c r="D482">
        <v>0.1</v>
      </c>
      <c r="E482">
        <v>0.1</v>
      </c>
      <c r="F482">
        <v>33.700000000000003</v>
      </c>
    </row>
    <row r="483" spans="2:6" x14ac:dyDescent="0.35">
      <c r="B483">
        <v>136788</v>
      </c>
      <c r="C483">
        <v>652</v>
      </c>
      <c r="D483">
        <v>0.2</v>
      </c>
      <c r="E483">
        <v>0.2</v>
      </c>
      <c r="F483">
        <v>33.9</v>
      </c>
    </row>
    <row r="484" spans="2:6" x14ac:dyDescent="0.35">
      <c r="B484">
        <v>136789</v>
      </c>
      <c r="C484">
        <v>818</v>
      </c>
      <c r="D484">
        <v>0.2</v>
      </c>
      <c r="E484">
        <v>0.2</v>
      </c>
      <c r="F484">
        <v>34.200000000000003</v>
      </c>
    </row>
    <row r="485" spans="2:6" x14ac:dyDescent="0.35">
      <c r="B485">
        <v>136822</v>
      </c>
      <c r="C485">
        <v>688</v>
      </c>
      <c r="D485">
        <v>0.2</v>
      </c>
      <c r="E485">
        <v>0.2</v>
      </c>
      <c r="F485">
        <v>34.4</v>
      </c>
    </row>
    <row r="486" spans="2:6" x14ac:dyDescent="0.35">
      <c r="B486">
        <v>136824</v>
      </c>
      <c r="C486">
        <v>384</v>
      </c>
      <c r="D486">
        <v>0.1</v>
      </c>
      <c r="E486">
        <v>0.1</v>
      </c>
      <c r="F486">
        <v>34.5</v>
      </c>
    </row>
    <row r="487" spans="2:6" x14ac:dyDescent="0.35">
      <c r="B487">
        <v>136827</v>
      </c>
      <c r="C487">
        <v>29</v>
      </c>
      <c r="D487">
        <v>0</v>
      </c>
      <c r="E487">
        <v>0</v>
      </c>
      <c r="F487">
        <v>34.5</v>
      </c>
    </row>
    <row r="488" spans="2:6" x14ac:dyDescent="0.35">
      <c r="B488">
        <v>136828</v>
      </c>
      <c r="C488">
        <v>289</v>
      </c>
      <c r="D488">
        <v>0.1</v>
      </c>
      <c r="E488">
        <v>0.1</v>
      </c>
      <c r="F488">
        <v>34.6</v>
      </c>
    </row>
    <row r="489" spans="2:6" x14ac:dyDescent="0.35">
      <c r="B489">
        <v>136832</v>
      </c>
      <c r="C489">
        <v>92</v>
      </c>
      <c r="D489">
        <v>0</v>
      </c>
      <c r="E489">
        <v>0</v>
      </c>
      <c r="F489">
        <v>34.6</v>
      </c>
    </row>
    <row r="490" spans="2:6" x14ac:dyDescent="0.35">
      <c r="B490">
        <v>136838</v>
      </c>
      <c r="C490">
        <v>107</v>
      </c>
      <c r="D490">
        <v>0</v>
      </c>
      <c r="E490">
        <v>0</v>
      </c>
      <c r="F490">
        <v>34.700000000000003</v>
      </c>
    </row>
    <row r="491" spans="2:6" x14ac:dyDescent="0.35">
      <c r="B491">
        <v>136839</v>
      </c>
      <c r="C491">
        <v>151</v>
      </c>
      <c r="D491">
        <v>0</v>
      </c>
      <c r="E491">
        <v>0</v>
      </c>
      <c r="F491">
        <v>34.700000000000003</v>
      </c>
    </row>
    <row r="492" spans="2:6" x14ac:dyDescent="0.35">
      <c r="B492">
        <v>136842</v>
      </c>
      <c r="C492">
        <v>15</v>
      </c>
      <c r="D492">
        <v>0</v>
      </c>
      <c r="E492">
        <v>0</v>
      </c>
      <c r="F492">
        <v>34.700000000000003</v>
      </c>
    </row>
    <row r="493" spans="2:6" x14ac:dyDescent="0.35">
      <c r="B493">
        <v>136845</v>
      </c>
      <c r="C493">
        <v>513</v>
      </c>
      <c r="D493">
        <v>0.2</v>
      </c>
      <c r="E493">
        <v>0.2</v>
      </c>
      <c r="F493">
        <v>34.9</v>
      </c>
    </row>
    <row r="494" spans="2:6" x14ac:dyDescent="0.35">
      <c r="B494">
        <v>136852</v>
      </c>
      <c r="C494">
        <v>400</v>
      </c>
      <c r="D494">
        <v>0.1</v>
      </c>
      <c r="E494">
        <v>0.1</v>
      </c>
      <c r="F494">
        <v>35</v>
      </c>
    </row>
    <row r="495" spans="2:6" x14ac:dyDescent="0.35">
      <c r="B495">
        <v>136856</v>
      </c>
      <c r="C495">
        <v>607</v>
      </c>
      <c r="D495">
        <v>0.2</v>
      </c>
      <c r="E495">
        <v>0.2</v>
      </c>
      <c r="F495">
        <v>35.200000000000003</v>
      </c>
    </row>
    <row r="496" spans="2:6" x14ac:dyDescent="0.35">
      <c r="B496">
        <v>136858</v>
      </c>
      <c r="C496">
        <v>129</v>
      </c>
      <c r="D496">
        <v>0</v>
      </c>
      <c r="E496">
        <v>0</v>
      </c>
      <c r="F496">
        <v>35.200000000000003</v>
      </c>
    </row>
    <row r="497" spans="2:6" x14ac:dyDescent="0.35">
      <c r="B497">
        <v>136861</v>
      </c>
      <c r="C497">
        <v>563</v>
      </c>
      <c r="D497">
        <v>0.2</v>
      </c>
      <c r="E497">
        <v>0.2</v>
      </c>
      <c r="F497">
        <v>35.4</v>
      </c>
    </row>
    <row r="498" spans="2:6" x14ac:dyDescent="0.35">
      <c r="B498">
        <v>136868</v>
      </c>
      <c r="C498">
        <v>67</v>
      </c>
      <c r="D498">
        <v>0</v>
      </c>
      <c r="E498">
        <v>0</v>
      </c>
      <c r="F498">
        <v>35.4</v>
      </c>
    </row>
    <row r="499" spans="2:6" x14ac:dyDescent="0.35">
      <c r="B499">
        <v>136871</v>
      </c>
      <c r="C499">
        <v>203</v>
      </c>
      <c r="D499">
        <v>0.1</v>
      </c>
      <c r="E499">
        <v>0.1</v>
      </c>
      <c r="F499">
        <v>35.5</v>
      </c>
    </row>
    <row r="500" spans="2:6" x14ac:dyDescent="0.35">
      <c r="B500">
        <v>136874</v>
      </c>
      <c r="C500">
        <v>650</v>
      </c>
      <c r="D500">
        <v>0.2</v>
      </c>
      <c r="E500">
        <v>0.2</v>
      </c>
      <c r="F500">
        <v>35.700000000000003</v>
      </c>
    </row>
    <row r="501" spans="2:6" x14ac:dyDescent="0.35">
      <c r="B501">
        <v>136875</v>
      </c>
      <c r="C501">
        <v>223</v>
      </c>
      <c r="D501">
        <v>0.1</v>
      </c>
      <c r="E501">
        <v>0.1</v>
      </c>
      <c r="F501">
        <v>35.700000000000003</v>
      </c>
    </row>
    <row r="502" spans="2:6" x14ac:dyDescent="0.35">
      <c r="B502">
        <v>136882</v>
      </c>
      <c r="C502">
        <v>428</v>
      </c>
      <c r="D502">
        <v>0.1</v>
      </c>
      <c r="E502">
        <v>0.1</v>
      </c>
      <c r="F502">
        <v>35.9</v>
      </c>
    </row>
    <row r="503" spans="2:6" x14ac:dyDescent="0.35">
      <c r="B503">
        <v>136884</v>
      </c>
      <c r="C503">
        <v>454</v>
      </c>
      <c r="D503">
        <v>0.1</v>
      </c>
      <c r="E503">
        <v>0.1</v>
      </c>
      <c r="F503">
        <v>36</v>
      </c>
    </row>
    <row r="504" spans="2:6" x14ac:dyDescent="0.35">
      <c r="B504">
        <v>136885</v>
      </c>
      <c r="C504">
        <v>72</v>
      </c>
      <c r="D504">
        <v>0</v>
      </c>
      <c r="E504">
        <v>0</v>
      </c>
      <c r="F504">
        <v>36</v>
      </c>
    </row>
    <row r="505" spans="2:6" x14ac:dyDescent="0.35">
      <c r="B505">
        <v>136887</v>
      </c>
      <c r="C505">
        <v>217</v>
      </c>
      <c r="D505">
        <v>0.1</v>
      </c>
      <c r="E505">
        <v>0.1</v>
      </c>
      <c r="F505">
        <v>36.1</v>
      </c>
    </row>
    <row r="506" spans="2:6" x14ac:dyDescent="0.35">
      <c r="B506">
        <v>136891</v>
      </c>
      <c r="C506">
        <v>199</v>
      </c>
      <c r="D506">
        <v>0.1</v>
      </c>
      <c r="E506">
        <v>0.1</v>
      </c>
      <c r="F506">
        <v>36.1</v>
      </c>
    </row>
    <row r="507" spans="2:6" x14ac:dyDescent="0.35">
      <c r="B507">
        <v>136894</v>
      </c>
      <c r="C507">
        <v>161</v>
      </c>
      <c r="D507">
        <v>0</v>
      </c>
      <c r="E507">
        <v>0</v>
      </c>
      <c r="F507">
        <v>36.200000000000003</v>
      </c>
    </row>
    <row r="508" spans="2:6" x14ac:dyDescent="0.35">
      <c r="B508">
        <v>136896</v>
      </c>
      <c r="C508">
        <v>365</v>
      </c>
      <c r="D508">
        <v>0.1</v>
      </c>
      <c r="E508">
        <v>0.1</v>
      </c>
      <c r="F508">
        <v>36.299999999999997</v>
      </c>
    </row>
    <row r="509" spans="2:6" x14ac:dyDescent="0.35">
      <c r="B509">
        <v>136899</v>
      </c>
      <c r="C509">
        <v>689</v>
      </c>
      <c r="D509">
        <v>0.2</v>
      </c>
      <c r="E509">
        <v>0.2</v>
      </c>
      <c r="F509">
        <v>36.5</v>
      </c>
    </row>
    <row r="510" spans="2:6" x14ac:dyDescent="0.35">
      <c r="B510">
        <v>136900</v>
      </c>
      <c r="C510">
        <v>139</v>
      </c>
      <c r="D510">
        <v>0</v>
      </c>
      <c r="E510">
        <v>0</v>
      </c>
      <c r="F510">
        <v>36.6</v>
      </c>
    </row>
    <row r="511" spans="2:6" x14ac:dyDescent="0.35">
      <c r="B511">
        <v>136901</v>
      </c>
      <c r="C511">
        <v>378</v>
      </c>
      <c r="D511">
        <v>0.1</v>
      </c>
      <c r="E511">
        <v>0.1</v>
      </c>
      <c r="F511">
        <v>36.700000000000003</v>
      </c>
    </row>
    <row r="512" spans="2:6" x14ac:dyDescent="0.35">
      <c r="B512">
        <v>136902</v>
      </c>
      <c r="C512">
        <v>104</v>
      </c>
      <c r="D512">
        <v>0</v>
      </c>
      <c r="E512">
        <v>0</v>
      </c>
      <c r="F512">
        <v>36.700000000000003</v>
      </c>
    </row>
    <row r="513" spans="2:6" x14ac:dyDescent="0.35">
      <c r="B513">
        <v>136903</v>
      </c>
      <c r="C513">
        <v>107</v>
      </c>
      <c r="D513">
        <v>0</v>
      </c>
      <c r="E513">
        <v>0</v>
      </c>
      <c r="F513">
        <v>36.700000000000003</v>
      </c>
    </row>
    <row r="514" spans="2:6" x14ac:dyDescent="0.35">
      <c r="B514">
        <v>136906</v>
      </c>
      <c r="C514">
        <v>135</v>
      </c>
      <c r="D514">
        <v>0</v>
      </c>
      <c r="E514">
        <v>0</v>
      </c>
      <c r="F514">
        <v>36.799999999999997</v>
      </c>
    </row>
    <row r="515" spans="2:6" x14ac:dyDescent="0.35">
      <c r="B515">
        <v>136914</v>
      </c>
      <c r="C515">
        <v>1017</v>
      </c>
      <c r="D515">
        <v>0.3</v>
      </c>
      <c r="E515">
        <v>0.3</v>
      </c>
      <c r="F515">
        <v>37.1</v>
      </c>
    </row>
    <row r="516" spans="2:6" x14ac:dyDescent="0.35">
      <c r="B516">
        <v>136921</v>
      </c>
      <c r="C516">
        <v>246</v>
      </c>
      <c r="D516">
        <v>0.1</v>
      </c>
      <c r="E516">
        <v>0.1</v>
      </c>
      <c r="F516">
        <v>37.200000000000003</v>
      </c>
    </row>
    <row r="517" spans="2:6" x14ac:dyDescent="0.35">
      <c r="B517">
        <v>136925</v>
      </c>
      <c r="C517">
        <v>501</v>
      </c>
      <c r="D517">
        <v>0.2</v>
      </c>
      <c r="E517">
        <v>0.2</v>
      </c>
      <c r="F517">
        <v>37.299999999999997</v>
      </c>
    </row>
    <row r="518" spans="2:6" x14ac:dyDescent="0.35">
      <c r="B518">
        <v>136958</v>
      </c>
      <c r="C518">
        <v>431</v>
      </c>
      <c r="D518">
        <v>0.1</v>
      </c>
      <c r="E518">
        <v>0.1</v>
      </c>
      <c r="F518">
        <v>37.4</v>
      </c>
    </row>
    <row r="519" spans="2:6" x14ac:dyDescent="0.35">
      <c r="B519">
        <v>136961</v>
      </c>
      <c r="C519">
        <v>159</v>
      </c>
      <c r="D519">
        <v>0</v>
      </c>
      <c r="E519">
        <v>0</v>
      </c>
      <c r="F519">
        <v>37.5</v>
      </c>
    </row>
    <row r="520" spans="2:6" x14ac:dyDescent="0.35">
      <c r="B520">
        <v>136964</v>
      </c>
      <c r="C520">
        <v>392</v>
      </c>
      <c r="D520">
        <v>0.1</v>
      </c>
      <c r="E520">
        <v>0.1</v>
      </c>
      <c r="F520">
        <v>37.6</v>
      </c>
    </row>
    <row r="521" spans="2:6" x14ac:dyDescent="0.35">
      <c r="B521">
        <v>136965</v>
      </c>
      <c r="C521">
        <v>390</v>
      </c>
      <c r="D521">
        <v>0.1</v>
      </c>
      <c r="E521">
        <v>0.1</v>
      </c>
      <c r="F521">
        <v>37.700000000000003</v>
      </c>
    </row>
    <row r="522" spans="2:6" x14ac:dyDescent="0.35">
      <c r="B522">
        <v>136966</v>
      </c>
      <c r="C522">
        <v>341</v>
      </c>
      <c r="D522">
        <v>0.1</v>
      </c>
      <c r="E522">
        <v>0.1</v>
      </c>
      <c r="F522">
        <v>37.799999999999997</v>
      </c>
    </row>
    <row r="523" spans="2:6" x14ac:dyDescent="0.35">
      <c r="B523">
        <v>136970</v>
      </c>
      <c r="C523">
        <v>43</v>
      </c>
      <c r="D523">
        <v>0</v>
      </c>
      <c r="E523">
        <v>0</v>
      </c>
      <c r="F523">
        <v>37.799999999999997</v>
      </c>
    </row>
    <row r="524" spans="2:6" x14ac:dyDescent="0.35">
      <c r="B524">
        <v>136971</v>
      </c>
      <c r="C524">
        <v>97</v>
      </c>
      <c r="D524">
        <v>0</v>
      </c>
      <c r="E524">
        <v>0</v>
      </c>
      <c r="F524">
        <v>37.9</v>
      </c>
    </row>
    <row r="525" spans="2:6" x14ac:dyDescent="0.35">
      <c r="B525">
        <v>136973</v>
      </c>
      <c r="C525">
        <v>137</v>
      </c>
      <c r="D525">
        <v>0</v>
      </c>
      <c r="E525">
        <v>0</v>
      </c>
      <c r="F525">
        <v>37.9</v>
      </c>
    </row>
    <row r="526" spans="2:6" x14ac:dyDescent="0.35">
      <c r="B526">
        <v>136974</v>
      </c>
      <c r="C526">
        <v>309</v>
      </c>
      <c r="D526">
        <v>0.1</v>
      </c>
      <c r="E526">
        <v>0.1</v>
      </c>
      <c r="F526">
        <v>38</v>
      </c>
    </row>
    <row r="527" spans="2:6" x14ac:dyDescent="0.35">
      <c r="B527">
        <v>136976</v>
      </c>
      <c r="C527">
        <v>286</v>
      </c>
      <c r="D527">
        <v>0.1</v>
      </c>
      <c r="E527">
        <v>0.1</v>
      </c>
      <c r="F527">
        <v>38.1</v>
      </c>
    </row>
    <row r="528" spans="2:6" x14ac:dyDescent="0.35">
      <c r="B528">
        <v>136979</v>
      </c>
      <c r="C528">
        <v>13</v>
      </c>
      <c r="D528">
        <v>0</v>
      </c>
      <c r="E528">
        <v>0</v>
      </c>
      <c r="F528">
        <v>38.1</v>
      </c>
    </row>
    <row r="529" spans="2:6" x14ac:dyDescent="0.35">
      <c r="B529">
        <v>136987</v>
      </c>
      <c r="C529">
        <v>68</v>
      </c>
      <c r="D529">
        <v>0</v>
      </c>
      <c r="E529">
        <v>0</v>
      </c>
      <c r="F529">
        <v>38.1</v>
      </c>
    </row>
    <row r="530" spans="2:6" x14ac:dyDescent="0.35">
      <c r="B530">
        <v>136990</v>
      </c>
      <c r="C530">
        <v>304</v>
      </c>
      <c r="D530">
        <v>0.1</v>
      </c>
      <c r="E530">
        <v>0.1</v>
      </c>
      <c r="F530">
        <v>38.200000000000003</v>
      </c>
    </row>
    <row r="531" spans="2:6" x14ac:dyDescent="0.35">
      <c r="B531">
        <v>136991</v>
      </c>
      <c r="C531">
        <v>88</v>
      </c>
      <c r="D531">
        <v>0</v>
      </c>
      <c r="E531">
        <v>0</v>
      </c>
      <c r="F531">
        <v>38.200000000000003</v>
      </c>
    </row>
    <row r="532" spans="2:6" x14ac:dyDescent="0.35">
      <c r="B532">
        <v>136992</v>
      </c>
      <c r="C532">
        <v>524</v>
      </c>
      <c r="D532">
        <v>0.2</v>
      </c>
      <c r="E532">
        <v>0.2</v>
      </c>
      <c r="F532">
        <v>38.4</v>
      </c>
    </row>
    <row r="533" spans="2:6" x14ac:dyDescent="0.35">
      <c r="B533">
        <v>136994</v>
      </c>
      <c r="C533">
        <v>46</v>
      </c>
      <c r="D533">
        <v>0</v>
      </c>
      <c r="E533">
        <v>0</v>
      </c>
      <c r="F533">
        <v>38.4</v>
      </c>
    </row>
    <row r="534" spans="2:6" x14ac:dyDescent="0.35">
      <c r="B534">
        <v>136995</v>
      </c>
      <c r="C534">
        <v>627</v>
      </c>
      <c r="D534">
        <v>0.2</v>
      </c>
      <c r="E534">
        <v>0.2</v>
      </c>
      <c r="F534">
        <v>38.6</v>
      </c>
    </row>
    <row r="535" spans="2:6" x14ac:dyDescent="0.35">
      <c r="B535">
        <v>136997</v>
      </c>
      <c r="C535">
        <v>220</v>
      </c>
      <c r="D535">
        <v>0.1</v>
      </c>
      <c r="E535">
        <v>0.1</v>
      </c>
      <c r="F535">
        <v>38.700000000000003</v>
      </c>
    </row>
    <row r="536" spans="2:6" x14ac:dyDescent="0.35">
      <c r="B536">
        <v>137000</v>
      </c>
      <c r="C536">
        <v>293</v>
      </c>
      <c r="D536">
        <v>0.1</v>
      </c>
      <c r="E536">
        <v>0.1</v>
      </c>
      <c r="F536">
        <v>38.700000000000003</v>
      </c>
    </row>
    <row r="537" spans="2:6" x14ac:dyDescent="0.35">
      <c r="B537">
        <v>137003</v>
      </c>
      <c r="C537">
        <v>168</v>
      </c>
      <c r="D537">
        <v>0.1</v>
      </c>
      <c r="E537">
        <v>0.1</v>
      </c>
      <c r="F537">
        <v>38.799999999999997</v>
      </c>
    </row>
    <row r="538" spans="2:6" x14ac:dyDescent="0.35">
      <c r="B538">
        <v>137009</v>
      </c>
      <c r="C538">
        <v>43</v>
      </c>
      <c r="D538">
        <v>0</v>
      </c>
      <c r="E538">
        <v>0</v>
      </c>
      <c r="F538">
        <v>38.799999999999997</v>
      </c>
    </row>
    <row r="539" spans="2:6" x14ac:dyDescent="0.35">
      <c r="B539">
        <v>137011</v>
      </c>
      <c r="C539">
        <v>238</v>
      </c>
      <c r="D539">
        <v>0.1</v>
      </c>
      <c r="E539">
        <v>0.1</v>
      </c>
      <c r="F539">
        <v>38.9</v>
      </c>
    </row>
    <row r="540" spans="2:6" x14ac:dyDescent="0.35">
      <c r="B540">
        <v>137013</v>
      </c>
      <c r="C540">
        <v>489</v>
      </c>
      <c r="D540">
        <v>0.1</v>
      </c>
      <c r="E540">
        <v>0.1</v>
      </c>
      <c r="F540">
        <v>39</v>
      </c>
    </row>
    <row r="541" spans="2:6" x14ac:dyDescent="0.35">
      <c r="B541">
        <v>137019</v>
      </c>
      <c r="C541">
        <v>243</v>
      </c>
      <c r="D541">
        <v>0.1</v>
      </c>
      <c r="E541">
        <v>0.1</v>
      </c>
      <c r="F541">
        <v>39.1</v>
      </c>
    </row>
    <row r="542" spans="2:6" x14ac:dyDescent="0.35">
      <c r="B542">
        <v>137020</v>
      </c>
      <c r="C542">
        <v>208</v>
      </c>
      <c r="D542">
        <v>0.1</v>
      </c>
      <c r="E542">
        <v>0.1</v>
      </c>
      <c r="F542">
        <v>39.200000000000003</v>
      </c>
    </row>
    <row r="543" spans="2:6" x14ac:dyDescent="0.35">
      <c r="B543">
        <v>137034</v>
      </c>
      <c r="C543">
        <v>134</v>
      </c>
      <c r="D543">
        <v>0</v>
      </c>
      <c r="E543">
        <v>0</v>
      </c>
      <c r="F543">
        <v>39.200000000000003</v>
      </c>
    </row>
    <row r="544" spans="2:6" x14ac:dyDescent="0.35">
      <c r="B544">
        <v>137039</v>
      </c>
      <c r="C544">
        <v>505</v>
      </c>
      <c r="D544">
        <v>0.2</v>
      </c>
      <c r="E544">
        <v>0.2</v>
      </c>
      <c r="F544">
        <v>39.4</v>
      </c>
    </row>
    <row r="545" spans="2:6" x14ac:dyDescent="0.35">
      <c r="B545">
        <v>137051</v>
      </c>
      <c r="C545">
        <v>255</v>
      </c>
      <c r="D545">
        <v>0.1</v>
      </c>
      <c r="E545">
        <v>0.1</v>
      </c>
      <c r="F545">
        <v>39.4</v>
      </c>
    </row>
    <row r="546" spans="2:6" x14ac:dyDescent="0.35">
      <c r="B546">
        <v>137057</v>
      </c>
      <c r="C546">
        <v>209</v>
      </c>
      <c r="D546">
        <v>0.1</v>
      </c>
      <c r="E546">
        <v>0.1</v>
      </c>
      <c r="F546">
        <v>39.5</v>
      </c>
    </row>
    <row r="547" spans="2:6" x14ac:dyDescent="0.35">
      <c r="B547">
        <v>137060</v>
      </c>
      <c r="C547">
        <v>44</v>
      </c>
      <c r="D547">
        <v>0</v>
      </c>
      <c r="E547">
        <v>0</v>
      </c>
      <c r="F547">
        <v>39.5</v>
      </c>
    </row>
    <row r="548" spans="2:6" x14ac:dyDescent="0.35">
      <c r="B548">
        <v>137063</v>
      </c>
      <c r="C548">
        <v>91</v>
      </c>
      <c r="D548">
        <v>0</v>
      </c>
      <c r="E548">
        <v>0</v>
      </c>
      <c r="F548">
        <v>39.5</v>
      </c>
    </row>
    <row r="549" spans="2:6" x14ac:dyDescent="0.35">
      <c r="B549">
        <v>137065</v>
      </c>
      <c r="C549">
        <v>39</v>
      </c>
      <c r="D549">
        <v>0</v>
      </c>
      <c r="E549">
        <v>0</v>
      </c>
      <c r="F549">
        <v>39.5</v>
      </c>
    </row>
    <row r="550" spans="2:6" x14ac:dyDescent="0.35">
      <c r="B550">
        <v>137075</v>
      </c>
      <c r="C550">
        <v>535</v>
      </c>
      <c r="D550">
        <v>0.2</v>
      </c>
      <c r="E550">
        <v>0.2</v>
      </c>
      <c r="F550">
        <v>39.700000000000003</v>
      </c>
    </row>
    <row r="551" spans="2:6" x14ac:dyDescent="0.35">
      <c r="B551">
        <v>137080</v>
      </c>
      <c r="C551">
        <v>107</v>
      </c>
      <c r="D551">
        <v>0</v>
      </c>
      <c r="E551">
        <v>0</v>
      </c>
      <c r="F551">
        <v>39.700000000000003</v>
      </c>
    </row>
    <row r="552" spans="2:6" x14ac:dyDescent="0.35">
      <c r="B552">
        <v>137082</v>
      </c>
      <c r="C552">
        <v>393</v>
      </c>
      <c r="D552">
        <v>0.1</v>
      </c>
      <c r="E552">
        <v>0.1</v>
      </c>
      <c r="F552">
        <v>39.9</v>
      </c>
    </row>
    <row r="553" spans="2:6" x14ac:dyDescent="0.35">
      <c r="B553">
        <v>137083</v>
      </c>
      <c r="C553">
        <v>35</v>
      </c>
      <c r="D553">
        <v>0</v>
      </c>
      <c r="E553">
        <v>0</v>
      </c>
      <c r="F553">
        <v>39.9</v>
      </c>
    </row>
    <row r="554" spans="2:6" x14ac:dyDescent="0.35">
      <c r="B554">
        <v>137085</v>
      </c>
      <c r="C554">
        <v>168</v>
      </c>
      <c r="D554">
        <v>0.1</v>
      </c>
      <c r="E554">
        <v>0.1</v>
      </c>
      <c r="F554">
        <v>39.9</v>
      </c>
    </row>
    <row r="555" spans="2:6" x14ac:dyDescent="0.35">
      <c r="B555">
        <v>137087</v>
      </c>
      <c r="C555">
        <v>374</v>
      </c>
      <c r="D555">
        <v>0.1</v>
      </c>
      <c r="E555">
        <v>0.1</v>
      </c>
      <c r="F555">
        <v>40</v>
      </c>
    </row>
    <row r="556" spans="2:6" x14ac:dyDescent="0.35">
      <c r="B556">
        <v>137089</v>
      </c>
      <c r="C556">
        <v>698</v>
      </c>
      <c r="D556">
        <v>0.2</v>
      </c>
      <c r="E556">
        <v>0.2</v>
      </c>
      <c r="F556">
        <v>40.200000000000003</v>
      </c>
    </row>
    <row r="557" spans="2:6" x14ac:dyDescent="0.35">
      <c r="B557">
        <v>137096</v>
      </c>
      <c r="C557">
        <v>141</v>
      </c>
      <c r="D557">
        <v>0</v>
      </c>
      <c r="E557">
        <v>0</v>
      </c>
      <c r="F557">
        <v>40.299999999999997</v>
      </c>
    </row>
    <row r="558" spans="2:6" x14ac:dyDescent="0.35">
      <c r="B558">
        <v>137099</v>
      </c>
      <c r="C558">
        <v>853</v>
      </c>
      <c r="D558">
        <v>0.3</v>
      </c>
      <c r="E558">
        <v>0.3</v>
      </c>
      <c r="F558">
        <v>40.5</v>
      </c>
    </row>
    <row r="559" spans="2:6" x14ac:dyDescent="0.35">
      <c r="B559">
        <v>137100</v>
      </c>
      <c r="C559">
        <v>204</v>
      </c>
      <c r="D559">
        <v>0.1</v>
      </c>
      <c r="E559">
        <v>0.1</v>
      </c>
      <c r="F559">
        <v>40.6</v>
      </c>
    </row>
    <row r="560" spans="2:6" x14ac:dyDescent="0.35">
      <c r="B560">
        <v>137101</v>
      </c>
      <c r="C560">
        <v>357</v>
      </c>
      <c r="D560">
        <v>0.1</v>
      </c>
      <c r="E560">
        <v>0.1</v>
      </c>
      <c r="F560">
        <v>40.700000000000003</v>
      </c>
    </row>
    <row r="561" spans="2:6" x14ac:dyDescent="0.35">
      <c r="B561">
        <v>137104</v>
      </c>
      <c r="C561">
        <v>301</v>
      </c>
      <c r="D561">
        <v>0.1</v>
      </c>
      <c r="E561">
        <v>0.1</v>
      </c>
      <c r="F561">
        <v>40.799999999999997</v>
      </c>
    </row>
    <row r="562" spans="2:6" x14ac:dyDescent="0.35">
      <c r="B562">
        <v>137106</v>
      </c>
      <c r="C562">
        <v>204</v>
      </c>
      <c r="D562">
        <v>0.1</v>
      </c>
      <c r="E562">
        <v>0.1</v>
      </c>
      <c r="F562">
        <v>40.9</v>
      </c>
    </row>
    <row r="563" spans="2:6" x14ac:dyDescent="0.35">
      <c r="B563">
        <v>137107</v>
      </c>
      <c r="C563">
        <v>79</v>
      </c>
      <c r="D563">
        <v>0</v>
      </c>
      <c r="E563">
        <v>0</v>
      </c>
      <c r="F563">
        <v>40.9</v>
      </c>
    </row>
    <row r="564" spans="2:6" x14ac:dyDescent="0.35">
      <c r="B564">
        <v>137109</v>
      </c>
      <c r="C564">
        <v>468</v>
      </c>
      <c r="D564">
        <v>0.1</v>
      </c>
      <c r="E564">
        <v>0.1</v>
      </c>
      <c r="F564">
        <v>41</v>
      </c>
    </row>
    <row r="565" spans="2:6" x14ac:dyDescent="0.35">
      <c r="B565">
        <v>137119</v>
      </c>
      <c r="C565">
        <v>355</v>
      </c>
      <c r="D565">
        <v>0.1</v>
      </c>
      <c r="E565">
        <v>0.1</v>
      </c>
      <c r="F565">
        <v>41.1</v>
      </c>
    </row>
    <row r="566" spans="2:6" x14ac:dyDescent="0.35">
      <c r="B566">
        <v>137130</v>
      </c>
      <c r="C566">
        <v>73</v>
      </c>
      <c r="D566">
        <v>0</v>
      </c>
      <c r="E566">
        <v>0</v>
      </c>
      <c r="F566">
        <v>41.2</v>
      </c>
    </row>
    <row r="567" spans="2:6" x14ac:dyDescent="0.35">
      <c r="B567">
        <v>137133</v>
      </c>
      <c r="C567">
        <v>15</v>
      </c>
      <c r="D567">
        <v>0</v>
      </c>
      <c r="E567">
        <v>0</v>
      </c>
      <c r="F567">
        <v>41.2</v>
      </c>
    </row>
    <row r="568" spans="2:6" x14ac:dyDescent="0.35">
      <c r="B568">
        <v>137135</v>
      </c>
      <c r="C568">
        <v>853</v>
      </c>
      <c r="D568">
        <v>0.3</v>
      </c>
      <c r="E568">
        <v>0.3</v>
      </c>
      <c r="F568">
        <v>41.4</v>
      </c>
    </row>
    <row r="569" spans="2:6" x14ac:dyDescent="0.35">
      <c r="B569">
        <v>137139</v>
      </c>
      <c r="C569">
        <v>127</v>
      </c>
      <c r="D569">
        <v>0</v>
      </c>
      <c r="E569">
        <v>0</v>
      </c>
      <c r="F569">
        <v>41.5</v>
      </c>
    </row>
    <row r="570" spans="2:6" x14ac:dyDescent="0.35">
      <c r="B570">
        <v>137140</v>
      </c>
      <c r="C570">
        <v>17</v>
      </c>
      <c r="D570">
        <v>0</v>
      </c>
      <c r="E570">
        <v>0</v>
      </c>
      <c r="F570">
        <v>41.5</v>
      </c>
    </row>
    <row r="571" spans="2:6" x14ac:dyDescent="0.35">
      <c r="B571">
        <v>137146</v>
      </c>
      <c r="C571">
        <v>349</v>
      </c>
      <c r="D571">
        <v>0.1</v>
      </c>
      <c r="E571">
        <v>0.1</v>
      </c>
      <c r="F571">
        <v>41.6</v>
      </c>
    </row>
    <row r="572" spans="2:6" x14ac:dyDescent="0.35">
      <c r="B572">
        <v>137152</v>
      </c>
      <c r="C572">
        <v>603</v>
      </c>
      <c r="D572">
        <v>0.2</v>
      </c>
      <c r="E572">
        <v>0.2</v>
      </c>
      <c r="F572">
        <v>41.8</v>
      </c>
    </row>
    <row r="573" spans="2:6" x14ac:dyDescent="0.35">
      <c r="B573">
        <v>137157</v>
      </c>
      <c r="C573">
        <v>66</v>
      </c>
      <c r="D573">
        <v>0</v>
      </c>
      <c r="E573">
        <v>0</v>
      </c>
      <c r="F573">
        <v>41.8</v>
      </c>
    </row>
    <row r="574" spans="2:6" x14ac:dyDescent="0.35">
      <c r="B574">
        <v>137160</v>
      </c>
      <c r="C574">
        <v>613</v>
      </c>
      <c r="D574">
        <v>0.2</v>
      </c>
      <c r="E574">
        <v>0.2</v>
      </c>
      <c r="F574">
        <v>42</v>
      </c>
    </row>
    <row r="575" spans="2:6" x14ac:dyDescent="0.35">
      <c r="B575">
        <v>137161</v>
      </c>
      <c r="C575">
        <v>256</v>
      </c>
      <c r="D575">
        <v>0.1</v>
      </c>
      <c r="E575">
        <v>0.1</v>
      </c>
      <c r="F575">
        <v>42</v>
      </c>
    </row>
    <row r="576" spans="2:6" x14ac:dyDescent="0.35">
      <c r="B576">
        <v>137164</v>
      </c>
      <c r="C576">
        <v>486</v>
      </c>
      <c r="D576">
        <v>0.1</v>
      </c>
      <c r="E576">
        <v>0.1</v>
      </c>
      <c r="F576">
        <v>42.2</v>
      </c>
    </row>
    <row r="577" spans="2:6" x14ac:dyDescent="0.35">
      <c r="B577">
        <v>137169</v>
      </c>
      <c r="C577">
        <v>299</v>
      </c>
      <c r="D577">
        <v>0.1</v>
      </c>
      <c r="E577">
        <v>0.1</v>
      </c>
      <c r="F577">
        <v>42.3</v>
      </c>
    </row>
    <row r="578" spans="2:6" x14ac:dyDescent="0.35">
      <c r="B578">
        <v>137184</v>
      </c>
      <c r="C578">
        <v>360</v>
      </c>
      <c r="D578">
        <v>0.1</v>
      </c>
      <c r="E578">
        <v>0.1</v>
      </c>
      <c r="F578">
        <v>42.4</v>
      </c>
    </row>
    <row r="579" spans="2:6" x14ac:dyDescent="0.35">
      <c r="B579">
        <v>137190</v>
      </c>
      <c r="C579">
        <v>453</v>
      </c>
      <c r="D579">
        <v>0.1</v>
      </c>
      <c r="E579">
        <v>0.1</v>
      </c>
      <c r="F579">
        <v>42.5</v>
      </c>
    </row>
    <row r="580" spans="2:6" x14ac:dyDescent="0.35">
      <c r="B580">
        <v>137192</v>
      </c>
      <c r="C580">
        <v>67</v>
      </c>
      <c r="D580">
        <v>0</v>
      </c>
      <c r="E580">
        <v>0</v>
      </c>
      <c r="F580">
        <v>42.5</v>
      </c>
    </row>
    <row r="581" spans="2:6" x14ac:dyDescent="0.35">
      <c r="B581">
        <v>137196</v>
      </c>
      <c r="C581">
        <v>290</v>
      </c>
      <c r="D581">
        <v>0.1</v>
      </c>
      <c r="E581">
        <v>0.1</v>
      </c>
      <c r="F581">
        <v>42.6</v>
      </c>
    </row>
    <row r="582" spans="2:6" x14ac:dyDescent="0.35">
      <c r="B582">
        <v>137200</v>
      </c>
      <c r="C582">
        <v>345</v>
      </c>
      <c r="D582">
        <v>0.1</v>
      </c>
      <c r="E582">
        <v>0.1</v>
      </c>
      <c r="F582">
        <v>42.7</v>
      </c>
    </row>
    <row r="583" spans="2:6" x14ac:dyDescent="0.35">
      <c r="B583">
        <v>137202</v>
      </c>
      <c r="C583">
        <v>218</v>
      </c>
      <c r="D583">
        <v>0.1</v>
      </c>
      <c r="E583">
        <v>0.1</v>
      </c>
      <c r="F583">
        <v>42.8</v>
      </c>
    </row>
    <row r="584" spans="2:6" x14ac:dyDescent="0.35">
      <c r="B584">
        <v>137204</v>
      </c>
      <c r="C584">
        <v>141</v>
      </c>
      <c r="D584">
        <v>0</v>
      </c>
      <c r="E584">
        <v>0</v>
      </c>
      <c r="F584">
        <v>42.8</v>
      </c>
    </row>
    <row r="585" spans="2:6" x14ac:dyDescent="0.35">
      <c r="B585">
        <v>137206</v>
      </c>
      <c r="C585">
        <v>306</v>
      </c>
      <c r="D585">
        <v>0.1</v>
      </c>
      <c r="E585">
        <v>0.1</v>
      </c>
      <c r="F585">
        <v>42.9</v>
      </c>
    </row>
    <row r="586" spans="2:6" x14ac:dyDescent="0.35">
      <c r="B586">
        <v>137213</v>
      </c>
      <c r="C586">
        <v>111</v>
      </c>
      <c r="D586">
        <v>0</v>
      </c>
      <c r="E586">
        <v>0</v>
      </c>
      <c r="F586">
        <v>43</v>
      </c>
    </row>
    <row r="587" spans="2:6" x14ac:dyDescent="0.35">
      <c r="B587">
        <v>137214</v>
      </c>
      <c r="C587">
        <v>375</v>
      </c>
      <c r="D587">
        <v>0.1</v>
      </c>
      <c r="E587">
        <v>0.1</v>
      </c>
      <c r="F587">
        <v>43.1</v>
      </c>
    </row>
    <row r="588" spans="2:6" x14ac:dyDescent="0.35">
      <c r="B588">
        <v>137215</v>
      </c>
      <c r="C588">
        <v>65</v>
      </c>
      <c r="D588">
        <v>0</v>
      </c>
      <c r="E588">
        <v>0</v>
      </c>
      <c r="F588">
        <v>43.1</v>
      </c>
    </row>
    <row r="589" spans="2:6" x14ac:dyDescent="0.35">
      <c r="B589">
        <v>137217</v>
      </c>
      <c r="C589">
        <v>376</v>
      </c>
      <c r="D589">
        <v>0.1</v>
      </c>
      <c r="E589">
        <v>0.1</v>
      </c>
      <c r="F589">
        <v>43.2</v>
      </c>
    </row>
    <row r="590" spans="2:6" x14ac:dyDescent="0.35">
      <c r="B590">
        <v>137219</v>
      </c>
      <c r="C590">
        <v>183</v>
      </c>
      <c r="D590">
        <v>0.1</v>
      </c>
      <c r="E590">
        <v>0.1</v>
      </c>
      <c r="F590">
        <v>43.3</v>
      </c>
    </row>
    <row r="591" spans="2:6" x14ac:dyDescent="0.35">
      <c r="B591">
        <v>137223</v>
      </c>
      <c r="C591">
        <v>129</v>
      </c>
      <c r="D591">
        <v>0</v>
      </c>
      <c r="E591">
        <v>0</v>
      </c>
      <c r="F591">
        <v>43.3</v>
      </c>
    </row>
    <row r="592" spans="2:6" x14ac:dyDescent="0.35">
      <c r="B592">
        <v>137228</v>
      </c>
      <c r="C592">
        <v>150</v>
      </c>
      <c r="D592">
        <v>0</v>
      </c>
      <c r="E592">
        <v>0</v>
      </c>
      <c r="F592">
        <v>43.4</v>
      </c>
    </row>
    <row r="593" spans="2:6" x14ac:dyDescent="0.35">
      <c r="B593">
        <v>137230</v>
      </c>
      <c r="C593">
        <v>169</v>
      </c>
      <c r="D593">
        <v>0.1</v>
      </c>
      <c r="E593">
        <v>0.1</v>
      </c>
      <c r="F593">
        <v>43.4</v>
      </c>
    </row>
    <row r="594" spans="2:6" x14ac:dyDescent="0.35">
      <c r="B594">
        <v>137236</v>
      </c>
      <c r="C594">
        <v>116</v>
      </c>
      <c r="D594">
        <v>0</v>
      </c>
      <c r="E594">
        <v>0</v>
      </c>
      <c r="F594">
        <v>43.4</v>
      </c>
    </row>
    <row r="595" spans="2:6" x14ac:dyDescent="0.35">
      <c r="B595">
        <v>137239</v>
      </c>
      <c r="C595">
        <v>117</v>
      </c>
      <c r="D595">
        <v>0</v>
      </c>
      <c r="E595">
        <v>0</v>
      </c>
      <c r="F595">
        <v>43.5</v>
      </c>
    </row>
    <row r="596" spans="2:6" x14ac:dyDescent="0.35">
      <c r="B596">
        <v>137240</v>
      </c>
      <c r="C596">
        <v>240</v>
      </c>
      <c r="D596">
        <v>0.1</v>
      </c>
      <c r="E596">
        <v>0.1</v>
      </c>
      <c r="F596">
        <v>43.5</v>
      </c>
    </row>
    <row r="597" spans="2:6" x14ac:dyDescent="0.35">
      <c r="B597">
        <v>137250</v>
      </c>
      <c r="C597">
        <v>360</v>
      </c>
      <c r="D597">
        <v>0.1</v>
      </c>
      <c r="E597">
        <v>0.1</v>
      </c>
      <c r="F597">
        <v>43.7</v>
      </c>
    </row>
    <row r="598" spans="2:6" x14ac:dyDescent="0.35">
      <c r="B598">
        <v>137251</v>
      </c>
      <c r="C598">
        <v>18</v>
      </c>
      <c r="D598">
        <v>0</v>
      </c>
      <c r="E598">
        <v>0</v>
      </c>
      <c r="F598">
        <v>43.7</v>
      </c>
    </row>
    <row r="599" spans="2:6" x14ac:dyDescent="0.35">
      <c r="B599">
        <v>137261</v>
      </c>
      <c r="C599">
        <v>33</v>
      </c>
      <c r="D599">
        <v>0</v>
      </c>
      <c r="E599">
        <v>0</v>
      </c>
      <c r="F599">
        <v>43.7</v>
      </c>
    </row>
    <row r="600" spans="2:6" x14ac:dyDescent="0.35">
      <c r="B600">
        <v>137262</v>
      </c>
      <c r="C600">
        <v>135</v>
      </c>
      <c r="D600">
        <v>0</v>
      </c>
      <c r="E600">
        <v>0</v>
      </c>
      <c r="F600">
        <v>43.7</v>
      </c>
    </row>
    <row r="601" spans="2:6" x14ac:dyDescent="0.35">
      <c r="B601">
        <v>137264</v>
      </c>
      <c r="C601">
        <v>1056</v>
      </c>
      <c r="D601">
        <v>0.3</v>
      </c>
      <c r="E601">
        <v>0.3</v>
      </c>
      <c r="F601">
        <v>44</v>
      </c>
    </row>
    <row r="602" spans="2:6" x14ac:dyDescent="0.35">
      <c r="B602">
        <v>137269</v>
      </c>
      <c r="C602">
        <v>146</v>
      </c>
      <c r="D602">
        <v>0</v>
      </c>
      <c r="E602">
        <v>0</v>
      </c>
      <c r="F602">
        <v>44.1</v>
      </c>
    </row>
    <row r="603" spans="2:6" x14ac:dyDescent="0.35">
      <c r="B603">
        <v>137280</v>
      </c>
      <c r="C603">
        <v>33</v>
      </c>
      <c r="D603">
        <v>0</v>
      </c>
      <c r="E603">
        <v>0</v>
      </c>
      <c r="F603">
        <v>44.1</v>
      </c>
    </row>
    <row r="604" spans="2:6" x14ac:dyDescent="0.35">
      <c r="B604">
        <v>137284</v>
      </c>
      <c r="C604">
        <v>290</v>
      </c>
      <c r="D604">
        <v>0.1</v>
      </c>
      <c r="E604">
        <v>0.1</v>
      </c>
      <c r="F604">
        <v>44.2</v>
      </c>
    </row>
    <row r="605" spans="2:6" x14ac:dyDescent="0.35">
      <c r="B605">
        <v>137285</v>
      </c>
      <c r="C605">
        <v>773</v>
      </c>
      <c r="D605">
        <v>0.2</v>
      </c>
      <c r="E605">
        <v>0.2</v>
      </c>
      <c r="F605">
        <v>44.4</v>
      </c>
    </row>
    <row r="606" spans="2:6" x14ac:dyDescent="0.35">
      <c r="B606">
        <v>137288</v>
      </c>
      <c r="C606">
        <v>47</v>
      </c>
      <c r="D606">
        <v>0</v>
      </c>
      <c r="E606">
        <v>0</v>
      </c>
      <c r="F606">
        <v>44.4</v>
      </c>
    </row>
    <row r="607" spans="2:6" x14ac:dyDescent="0.35">
      <c r="B607">
        <v>137289</v>
      </c>
      <c r="C607">
        <v>12</v>
      </c>
      <c r="D607">
        <v>0</v>
      </c>
      <c r="E607">
        <v>0</v>
      </c>
      <c r="F607">
        <v>44.4</v>
      </c>
    </row>
    <row r="608" spans="2:6" x14ac:dyDescent="0.35">
      <c r="B608">
        <v>137294</v>
      </c>
      <c r="C608">
        <v>250</v>
      </c>
      <c r="D608">
        <v>0.1</v>
      </c>
      <c r="E608">
        <v>0.1</v>
      </c>
      <c r="F608">
        <v>44.5</v>
      </c>
    </row>
    <row r="609" spans="2:6" x14ac:dyDescent="0.35">
      <c r="B609">
        <v>137296</v>
      </c>
      <c r="C609">
        <v>185</v>
      </c>
      <c r="D609">
        <v>0.1</v>
      </c>
      <c r="E609">
        <v>0.1</v>
      </c>
      <c r="F609">
        <v>44.6</v>
      </c>
    </row>
    <row r="610" spans="2:6" x14ac:dyDescent="0.35">
      <c r="B610">
        <v>137297</v>
      </c>
      <c r="C610">
        <v>199</v>
      </c>
      <c r="D610">
        <v>0.1</v>
      </c>
      <c r="E610">
        <v>0.1</v>
      </c>
      <c r="F610">
        <v>44.6</v>
      </c>
    </row>
    <row r="611" spans="2:6" x14ac:dyDescent="0.35">
      <c r="B611">
        <v>137299</v>
      </c>
      <c r="C611">
        <v>254</v>
      </c>
      <c r="D611">
        <v>0.1</v>
      </c>
      <c r="E611">
        <v>0.1</v>
      </c>
      <c r="F611">
        <v>44.7</v>
      </c>
    </row>
    <row r="612" spans="2:6" x14ac:dyDescent="0.35">
      <c r="B612">
        <v>137300</v>
      </c>
      <c r="C612">
        <v>80</v>
      </c>
      <c r="D612">
        <v>0</v>
      </c>
      <c r="E612">
        <v>0</v>
      </c>
      <c r="F612">
        <v>44.7</v>
      </c>
    </row>
    <row r="613" spans="2:6" x14ac:dyDescent="0.35">
      <c r="B613">
        <v>137305</v>
      </c>
      <c r="C613">
        <v>53</v>
      </c>
      <c r="D613">
        <v>0</v>
      </c>
      <c r="E613">
        <v>0</v>
      </c>
      <c r="F613">
        <v>44.7</v>
      </c>
    </row>
    <row r="614" spans="2:6" x14ac:dyDescent="0.35">
      <c r="B614">
        <v>137306</v>
      </c>
      <c r="C614">
        <v>20</v>
      </c>
      <c r="D614">
        <v>0</v>
      </c>
      <c r="E614">
        <v>0</v>
      </c>
      <c r="F614">
        <v>44.7</v>
      </c>
    </row>
    <row r="615" spans="2:6" x14ac:dyDescent="0.35">
      <c r="B615">
        <v>137308</v>
      </c>
      <c r="C615">
        <v>320</v>
      </c>
      <c r="D615">
        <v>0.1</v>
      </c>
      <c r="E615">
        <v>0.1</v>
      </c>
      <c r="F615">
        <v>44.8</v>
      </c>
    </row>
    <row r="616" spans="2:6" x14ac:dyDescent="0.35">
      <c r="B616">
        <v>137309</v>
      </c>
      <c r="C616">
        <v>189</v>
      </c>
      <c r="D616">
        <v>0.1</v>
      </c>
      <c r="E616">
        <v>0.1</v>
      </c>
      <c r="F616">
        <v>44.9</v>
      </c>
    </row>
    <row r="617" spans="2:6" x14ac:dyDescent="0.35">
      <c r="B617">
        <v>137310</v>
      </c>
      <c r="C617">
        <v>431</v>
      </c>
      <c r="D617">
        <v>0.1</v>
      </c>
      <c r="E617">
        <v>0.1</v>
      </c>
      <c r="F617">
        <v>45</v>
      </c>
    </row>
    <row r="618" spans="2:6" x14ac:dyDescent="0.35">
      <c r="B618">
        <v>137312</v>
      </c>
      <c r="C618">
        <v>285</v>
      </c>
      <c r="D618">
        <v>0.1</v>
      </c>
      <c r="E618">
        <v>0.1</v>
      </c>
      <c r="F618">
        <v>45.1</v>
      </c>
    </row>
    <row r="619" spans="2:6" x14ac:dyDescent="0.35">
      <c r="B619">
        <v>137313</v>
      </c>
      <c r="C619">
        <v>314</v>
      </c>
      <c r="D619">
        <v>0.1</v>
      </c>
      <c r="E619">
        <v>0.1</v>
      </c>
      <c r="F619">
        <v>45.2</v>
      </c>
    </row>
    <row r="620" spans="2:6" x14ac:dyDescent="0.35">
      <c r="B620">
        <v>137314</v>
      </c>
      <c r="C620">
        <v>568</v>
      </c>
      <c r="D620">
        <v>0.2</v>
      </c>
      <c r="E620">
        <v>0.2</v>
      </c>
      <c r="F620">
        <v>45.4</v>
      </c>
    </row>
    <row r="621" spans="2:6" x14ac:dyDescent="0.35">
      <c r="B621">
        <v>137315</v>
      </c>
      <c r="C621">
        <v>585</v>
      </c>
      <c r="D621">
        <v>0.2</v>
      </c>
      <c r="E621">
        <v>0.2</v>
      </c>
      <c r="F621">
        <v>45.6</v>
      </c>
    </row>
    <row r="622" spans="2:6" x14ac:dyDescent="0.35">
      <c r="B622">
        <v>137336</v>
      </c>
      <c r="C622">
        <v>131</v>
      </c>
      <c r="D622">
        <v>0</v>
      </c>
      <c r="E622">
        <v>0</v>
      </c>
      <c r="F622">
        <v>45.6</v>
      </c>
    </row>
    <row r="623" spans="2:6" x14ac:dyDescent="0.35">
      <c r="B623">
        <v>137339</v>
      </c>
      <c r="C623">
        <v>361</v>
      </c>
      <c r="D623">
        <v>0.1</v>
      </c>
      <c r="E623">
        <v>0.1</v>
      </c>
      <c r="F623">
        <v>45.7</v>
      </c>
    </row>
    <row r="624" spans="2:6" x14ac:dyDescent="0.35">
      <c r="B624">
        <v>137342</v>
      </c>
      <c r="C624">
        <v>203</v>
      </c>
      <c r="D624">
        <v>0.1</v>
      </c>
      <c r="E624">
        <v>0.1</v>
      </c>
      <c r="F624">
        <v>45.8</v>
      </c>
    </row>
    <row r="625" spans="2:6" x14ac:dyDescent="0.35">
      <c r="B625">
        <v>137346</v>
      </c>
      <c r="C625">
        <v>339</v>
      </c>
      <c r="D625">
        <v>0.1</v>
      </c>
      <c r="E625">
        <v>0.1</v>
      </c>
      <c r="F625">
        <v>45.9</v>
      </c>
    </row>
    <row r="626" spans="2:6" x14ac:dyDescent="0.35">
      <c r="B626">
        <v>137356</v>
      </c>
      <c r="C626">
        <v>335</v>
      </c>
      <c r="D626">
        <v>0.1</v>
      </c>
      <c r="E626">
        <v>0.1</v>
      </c>
      <c r="F626">
        <v>46</v>
      </c>
    </row>
    <row r="627" spans="2:6" x14ac:dyDescent="0.35">
      <c r="B627">
        <v>137375</v>
      </c>
      <c r="C627">
        <v>465</v>
      </c>
      <c r="D627">
        <v>0.1</v>
      </c>
      <c r="E627">
        <v>0.1</v>
      </c>
      <c r="F627">
        <v>46.1</v>
      </c>
    </row>
    <row r="628" spans="2:6" x14ac:dyDescent="0.35">
      <c r="B628">
        <v>137377</v>
      </c>
      <c r="C628">
        <v>282</v>
      </c>
      <c r="D628">
        <v>0.1</v>
      </c>
      <c r="E628">
        <v>0.1</v>
      </c>
      <c r="F628">
        <v>46.2</v>
      </c>
    </row>
    <row r="629" spans="2:6" x14ac:dyDescent="0.35">
      <c r="B629">
        <v>137382</v>
      </c>
      <c r="C629">
        <v>115</v>
      </c>
      <c r="D629">
        <v>0</v>
      </c>
      <c r="E629">
        <v>0</v>
      </c>
      <c r="F629">
        <v>46.2</v>
      </c>
    </row>
    <row r="630" spans="2:6" x14ac:dyDescent="0.35">
      <c r="B630">
        <v>137390</v>
      </c>
      <c r="C630">
        <v>53</v>
      </c>
      <c r="D630">
        <v>0</v>
      </c>
      <c r="E630">
        <v>0</v>
      </c>
      <c r="F630">
        <v>46.2</v>
      </c>
    </row>
    <row r="631" spans="2:6" x14ac:dyDescent="0.35">
      <c r="B631">
        <v>137401</v>
      </c>
      <c r="C631">
        <v>110</v>
      </c>
      <c r="D631">
        <v>0</v>
      </c>
      <c r="E631">
        <v>0</v>
      </c>
      <c r="F631">
        <v>46.3</v>
      </c>
    </row>
    <row r="632" spans="2:6" x14ac:dyDescent="0.35">
      <c r="B632">
        <v>137409</v>
      </c>
      <c r="C632">
        <v>96</v>
      </c>
      <c r="D632">
        <v>0</v>
      </c>
      <c r="E632">
        <v>0</v>
      </c>
      <c r="F632">
        <v>46.3</v>
      </c>
    </row>
    <row r="633" spans="2:6" x14ac:dyDescent="0.35">
      <c r="B633">
        <v>137412</v>
      </c>
      <c r="C633">
        <v>106</v>
      </c>
      <c r="D633">
        <v>0</v>
      </c>
      <c r="E633">
        <v>0</v>
      </c>
      <c r="F633">
        <v>46.3</v>
      </c>
    </row>
    <row r="634" spans="2:6" x14ac:dyDescent="0.35">
      <c r="B634">
        <v>137421</v>
      </c>
      <c r="C634">
        <v>329</v>
      </c>
      <c r="D634">
        <v>0.1</v>
      </c>
      <c r="E634">
        <v>0.1</v>
      </c>
      <c r="F634">
        <v>46.4</v>
      </c>
    </row>
    <row r="635" spans="2:6" x14ac:dyDescent="0.35">
      <c r="B635">
        <v>137433</v>
      </c>
      <c r="C635">
        <v>28</v>
      </c>
      <c r="D635">
        <v>0</v>
      </c>
      <c r="E635">
        <v>0</v>
      </c>
      <c r="F635">
        <v>46.4</v>
      </c>
    </row>
    <row r="636" spans="2:6" x14ac:dyDescent="0.35">
      <c r="B636">
        <v>137434</v>
      </c>
      <c r="C636">
        <v>426</v>
      </c>
      <c r="D636">
        <v>0.1</v>
      </c>
      <c r="E636">
        <v>0.1</v>
      </c>
      <c r="F636">
        <v>46.6</v>
      </c>
    </row>
    <row r="637" spans="2:6" x14ac:dyDescent="0.35">
      <c r="B637">
        <v>137440</v>
      </c>
      <c r="C637">
        <v>142</v>
      </c>
      <c r="D637">
        <v>0</v>
      </c>
      <c r="E637">
        <v>0</v>
      </c>
      <c r="F637">
        <v>46.6</v>
      </c>
    </row>
    <row r="638" spans="2:6" x14ac:dyDescent="0.35">
      <c r="B638">
        <v>137442</v>
      </c>
      <c r="C638">
        <v>277</v>
      </c>
      <c r="D638">
        <v>0.1</v>
      </c>
      <c r="E638">
        <v>0.1</v>
      </c>
      <c r="F638">
        <v>46.7</v>
      </c>
    </row>
    <row r="639" spans="2:6" x14ac:dyDescent="0.35">
      <c r="B639">
        <v>137447</v>
      </c>
      <c r="C639">
        <v>15</v>
      </c>
      <c r="D639">
        <v>0</v>
      </c>
      <c r="E639">
        <v>0</v>
      </c>
      <c r="F639">
        <v>46.7</v>
      </c>
    </row>
    <row r="640" spans="2:6" x14ac:dyDescent="0.35">
      <c r="B640">
        <v>137448</v>
      </c>
      <c r="C640">
        <v>184</v>
      </c>
      <c r="D640">
        <v>0.1</v>
      </c>
      <c r="E640">
        <v>0.1</v>
      </c>
      <c r="F640">
        <v>46.8</v>
      </c>
    </row>
    <row r="641" spans="2:6" x14ac:dyDescent="0.35">
      <c r="B641">
        <v>137476</v>
      </c>
      <c r="C641">
        <v>306</v>
      </c>
      <c r="D641">
        <v>0.1</v>
      </c>
      <c r="E641">
        <v>0.1</v>
      </c>
      <c r="F641">
        <v>46.9</v>
      </c>
    </row>
    <row r="642" spans="2:6" x14ac:dyDescent="0.35">
      <c r="B642">
        <v>137491</v>
      </c>
      <c r="C642">
        <v>357</v>
      </c>
      <c r="D642">
        <v>0.1</v>
      </c>
      <c r="E642">
        <v>0.1</v>
      </c>
      <c r="F642">
        <v>47</v>
      </c>
    </row>
    <row r="643" spans="2:6" x14ac:dyDescent="0.35">
      <c r="B643">
        <v>137498</v>
      </c>
      <c r="C643">
        <v>36</v>
      </c>
      <c r="D643">
        <v>0</v>
      </c>
      <c r="E643">
        <v>0</v>
      </c>
      <c r="F643">
        <v>47</v>
      </c>
    </row>
    <row r="644" spans="2:6" x14ac:dyDescent="0.35">
      <c r="B644">
        <v>137522</v>
      </c>
      <c r="C644">
        <v>66</v>
      </c>
      <c r="D644">
        <v>0</v>
      </c>
      <c r="E644">
        <v>0</v>
      </c>
      <c r="F644">
        <v>47</v>
      </c>
    </row>
    <row r="645" spans="2:6" x14ac:dyDescent="0.35">
      <c r="B645">
        <v>137535</v>
      </c>
      <c r="C645">
        <v>642</v>
      </c>
      <c r="D645">
        <v>0.2</v>
      </c>
      <c r="E645">
        <v>0.2</v>
      </c>
      <c r="F645">
        <v>47.2</v>
      </c>
    </row>
    <row r="646" spans="2:6" x14ac:dyDescent="0.35">
      <c r="B646">
        <v>137538</v>
      </c>
      <c r="C646">
        <v>135</v>
      </c>
      <c r="D646">
        <v>0</v>
      </c>
      <c r="E646">
        <v>0</v>
      </c>
      <c r="F646">
        <v>47.2</v>
      </c>
    </row>
    <row r="647" spans="2:6" x14ac:dyDescent="0.35">
      <c r="B647">
        <v>137541</v>
      </c>
      <c r="C647">
        <v>504</v>
      </c>
      <c r="D647">
        <v>0.2</v>
      </c>
      <c r="E647">
        <v>0.2</v>
      </c>
      <c r="F647">
        <v>47.4</v>
      </c>
    </row>
    <row r="648" spans="2:6" x14ac:dyDescent="0.35">
      <c r="B648">
        <v>137548</v>
      </c>
      <c r="C648">
        <v>154</v>
      </c>
      <c r="D648">
        <v>0</v>
      </c>
      <c r="E648">
        <v>0</v>
      </c>
      <c r="F648">
        <v>47.4</v>
      </c>
    </row>
    <row r="649" spans="2:6" x14ac:dyDescent="0.35">
      <c r="B649">
        <v>137553</v>
      </c>
      <c r="C649">
        <v>20</v>
      </c>
      <c r="D649">
        <v>0</v>
      </c>
      <c r="E649">
        <v>0</v>
      </c>
      <c r="F649">
        <v>47.4</v>
      </c>
    </row>
    <row r="650" spans="2:6" x14ac:dyDescent="0.35">
      <c r="B650">
        <v>137558</v>
      </c>
      <c r="C650">
        <v>42</v>
      </c>
      <c r="D650">
        <v>0</v>
      </c>
      <c r="E650">
        <v>0</v>
      </c>
      <c r="F650">
        <v>47.4</v>
      </c>
    </row>
    <row r="651" spans="2:6" x14ac:dyDescent="0.35">
      <c r="B651">
        <v>137594</v>
      </c>
      <c r="C651">
        <v>14</v>
      </c>
      <c r="D651">
        <v>0</v>
      </c>
      <c r="E651">
        <v>0</v>
      </c>
      <c r="F651">
        <v>47.4</v>
      </c>
    </row>
    <row r="652" spans="2:6" x14ac:dyDescent="0.35">
      <c r="B652">
        <v>137600</v>
      </c>
      <c r="C652">
        <v>234</v>
      </c>
      <c r="D652">
        <v>0.1</v>
      </c>
      <c r="E652">
        <v>0.1</v>
      </c>
      <c r="F652">
        <v>47.5</v>
      </c>
    </row>
    <row r="653" spans="2:6" x14ac:dyDescent="0.35">
      <c r="B653">
        <v>137603</v>
      </c>
      <c r="C653">
        <v>800</v>
      </c>
      <c r="D653">
        <v>0.2</v>
      </c>
      <c r="E653">
        <v>0.2</v>
      </c>
      <c r="F653">
        <v>47.8</v>
      </c>
    </row>
    <row r="654" spans="2:6" x14ac:dyDescent="0.35">
      <c r="B654">
        <v>137604</v>
      </c>
      <c r="C654">
        <v>161</v>
      </c>
      <c r="D654">
        <v>0</v>
      </c>
      <c r="E654">
        <v>0</v>
      </c>
      <c r="F654">
        <v>47.8</v>
      </c>
    </row>
    <row r="655" spans="2:6" x14ac:dyDescent="0.35">
      <c r="B655">
        <v>137612</v>
      </c>
      <c r="C655">
        <v>104</v>
      </c>
      <c r="D655">
        <v>0</v>
      </c>
      <c r="E655">
        <v>0</v>
      </c>
      <c r="F655">
        <v>47.8</v>
      </c>
    </row>
    <row r="656" spans="2:6" x14ac:dyDescent="0.35">
      <c r="B656">
        <v>137625</v>
      </c>
      <c r="C656">
        <v>814</v>
      </c>
      <c r="D656">
        <v>0.2</v>
      </c>
      <c r="E656">
        <v>0.2</v>
      </c>
      <c r="F656">
        <v>48.1</v>
      </c>
    </row>
    <row r="657" spans="2:6" x14ac:dyDescent="0.35">
      <c r="B657">
        <v>137628</v>
      </c>
      <c r="C657">
        <v>197</v>
      </c>
      <c r="D657">
        <v>0.1</v>
      </c>
      <c r="E657">
        <v>0.1</v>
      </c>
      <c r="F657">
        <v>48.1</v>
      </c>
    </row>
    <row r="658" spans="2:6" x14ac:dyDescent="0.35">
      <c r="B658">
        <v>137633</v>
      </c>
      <c r="C658">
        <v>21</v>
      </c>
      <c r="D658">
        <v>0</v>
      </c>
      <c r="E658">
        <v>0</v>
      </c>
      <c r="F658">
        <v>48.2</v>
      </c>
    </row>
    <row r="659" spans="2:6" x14ac:dyDescent="0.35">
      <c r="B659">
        <v>137636</v>
      </c>
      <c r="C659">
        <v>111</v>
      </c>
      <c r="D659">
        <v>0</v>
      </c>
      <c r="E659">
        <v>0</v>
      </c>
      <c r="F659">
        <v>48.2</v>
      </c>
    </row>
    <row r="660" spans="2:6" x14ac:dyDescent="0.35">
      <c r="B660">
        <v>137637</v>
      </c>
      <c r="C660">
        <v>357</v>
      </c>
      <c r="D660">
        <v>0.1</v>
      </c>
      <c r="E660">
        <v>0.1</v>
      </c>
      <c r="F660">
        <v>48.3</v>
      </c>
    </row>
    <row r="661" spans="2:6" x14ac:dyDescent="0.35">
      <c r="B661">
        <v>137640</v>
      </c>
      <c r="C661">
        <v>149</v>
      </c>
      <c r="D661">
        <v>0</v>
      </c>
      <c r="E661">
        <v>0</v>
      </c>
      <c r="F661">
        <v>48.3</v>
      </c>
    </row>
    <row r="662" spans="2:6" x14ac:dyDescent="0.35">
      <c r="B662">
        <v>137650</v>
      </c>
      <c r="C662">
        <v>982</v>
      </c>
      <c r="D662">
        <v>0.3</v>
      </c>
      <c r="E662">
        <v>0.3</v>
      </c>
      <c r="F662">
        <v>48.6</v>
      </c>
    </row>
    <row r="663" spans="2:6" x14ac:dyDescent="0.35">
      <c r="B663">
        <v>137667</v>
      </c>
      <c r="C663">
        <v>587</v>
      </c>
      <c r="D663">
        <v>0.2</v>
      </c>
      <c r="E663">
        <v>0.2</v>
      </c>
      <c r="F663">
        <v>48.8</v>
      </c>
    </row>
    <row r="664" spans="2:6" x14ac:dyDescent="0.35">
      <c r="B664">
        <v>137673</v>
      </c>
      <c r="C664">
        <v>164</v>
      </c>
      <c r="D664">
        <v>0</v>
      </c>
      <c r="E664">
        <v>0</v>
      </c>
      <c r="F664">
        <v>48.9</v>
      </c>
    </row>
    <row r="665" spans="2:6" x14ac:dyDescent="0.35">
      <c r="B665">
        <v>137685</v>
      </c>
      <c r="C665">
        <v>969</v>
      </c>
      <c r="D665">
        <v>0.3</v>
      </c>
      <c r="E665">
        <v>0.3</v>
      </c>
      <c r="F665">
        <v>49.2</v>
      </c>
    </row>
    <row r="666" spans="2:6" x14ac:dyDescent="0.35">
      <c r="B666">
        <v>137696</v>
      </c>
      <c r="C666">
        <v>360</v>
      </c>
      <c r="D666">
        <v>0.1</v>
      </c>
      <c r="E666">
        <v>0.1</v>
      </c>
      <c r="F666">
        <v>49.3</v>
      </c>
    </row>
    <row r="667" spans="2:6" x14ac:dyDescent="0.35">
      <c r="B667">
        <v>137733</v>
      </c>
      <c r="C667">
        <v>475</v>
      </c>
      <c r="D667">
        <v>0.1</v>
      </c>
      <c r="E667">
        <v>0.1</v>
      </c>
      <c r="F667">
        <v>49.4</v>
      </c>
    </row>
    <row r="668" spans="2:6" x14ac:dyDescent="0.35">
      <c r="B668">
        <v>137734</v>
      </c>
      <c r="C668">
        <v>423</v>
      </c>
      <c r="D668">
        <v>0.1</v>
      </c>
      <c r="E668">
        <v>0.1</v>
      </c>
      <c r="F668">
        <v>49.5</v>
      </c>
    </row>
    <row r="669" spans="2:6" x14ac:dyDescent="0.35">
      <c r="B669">
        <v>137736</v>
      </c>
      <c r="C669">
        <v>617</v>
      </c>
      <c r="D669">
        <v>0.2</v>
      </c>
      <c r="E669">
        <v>0.2</v>
      </c>
      <c r="F669">
        <v>49.7</v>
      </c>
    </row>
    <row r="670" spans="2:6" x14ac:dyDescent="0.35">
      <c r="B670">
        <v>137740</v>
      </c>
      <c r="C670">
        <v>493</v>
      </c>
      <c r="D670">
        <v>0.1</v>
      </c>
      <c r="E670">
        <v>0.1</v>
      </c>
      <c r="F670">
        <v>49.9</v>
      </c>
    </row>
    <row r="671" spans="2:6" x14ac:dyDescent="0.35">
      <c r="B671">
        <v>137742</v>
      </c>
      <c r="C671">
        <v>367</v>
      </c>
      <c r="D671">
        <v>0.1</v>
      </c>
      <c r="E671">
        <v>0.1</v>
      </c>
      <c r="F671">
        <v>50</v>
      </c>
    </row>
    <row r="672" spans="2:6" x14ac:dyDescent="0.35">
      <c r="B672">
        <v>137745</v>
      </c>
      <c r="C672">
        <v>104</v>
      </c>
      <c r="D672">
        <v>0</v>
      </c>
      <c r="E672">
        <v>0</v>
      </c>
      <c r="F672">
        <v>50</v>
      </c>
    </row>
    <row r="673" spans="2:6" x14ac:dyDescent="0.35">
      <c r="B673">
        <v>137748</v>
      </c>
      <c r="C673">
        <v>34</v>
      </c>
      <c r="D673">
        <v>0</v>
      </c>
      <c r="E673">
        <v>0</v>
      </c>
      <c r="F673">
        <v>50</v>
      </c>
    </row>
    <row r="674" spans="2:6" x14ac:dyDescent="0.35">
      <c r="B674">
        <v>137752</v>
      </c>
      <c r="C674">
        <v>68</v>
      </c>
      <c r="D674">
        <v>0</v>
      </c>
      <c r="E674">
        <v>0</v>
      </c>
      <c r="F674">
        <v>50</v>
      </c>
    </row>
    <row r="675" spans="2:6" x14ac:dyDescent="0.35">
      <c r="B675">
        <v>137753</v>
      </c>
      <c r="C675">
        <v>619</v>
      </c>
      <c r="D675">
        <v>0.2</v>
      </c>
      <c r="E675">
        <v>0.2</v>
      </c>
      <c r="F675">
        <v>50.2</v>
      </c>
    </row>
    <row r="676" spans="2:6" x14ac:dyDescent="0.35">
      <c r="B676">
        <v>137768</v>
      </c>
      <c r="C676">
        <v>248</v>
      </c>
      <c r="D676">
        <v>0.1</v>
      </c>
      <c r="E676">
        <v>0.1</v>
      </c>
      <c r="F676">
        <v>50.3</v>
      </c>
    </row>
    <row r="677" spans="2:6" x14ac:dyDescent="0.35">
      <c r="B677">
        <v>137769</v>
      </c>
      <c r="C677">
        <v>209</v>
      </c>
      <c r="D677">
        <v>0.1</v>
      </c>
      <c r="E677">
        <v>0.1</v>
      </c>
      <c r="F677">
        <v>50.4</v>
      </c>
    </row>
    <row r="678" spans="2:6" x14ac:dyDescent="0.35">
      <c r="B678">
        <v>137771</v>
      </c>
      <c r="C678">
        <v>291</v>
      </c>
      <c r="D678">
        <v>0.1</v>
      </c>
      <c r="E678">
        <v>0.1</v>
      </c>
      <c r="F678">
        <v>50.5</v>
      </c>
    </row>
    <row r="679" spans="2:6" x14ac:dyDescent="0.35">
      <c r="B679">
        <v>137777</v>
      </c>
      <c r="C679">
        <v>233</v>
      </c>
      <c r="D679">
        <v>0.1</v>
      </c>
      <c r="E679">
        <v>0.1</v>
      </c>
      <c r="F679">
        <v>50.5</v>
      </c>
    </row>
    <row r="680" spans="2:6" x14ac:dyDescent="0.35">
      <c r="B680">
        <v>137781</v>
      </c>
      <c r="C680">
        <v>92</v>
      </c>
      <c r="D680">
        <v>0</v>
      </c>
      <c r="E680">
        <v>0</v>
      </c>
      <c r="F680">
        <v>50.6</v>
      </c>
    </row>
    <row r="681" spans="2:6" x14ac:dyDescent="0.35">
      <c r="B681">
        <v>137791</v>
      </c>
      <c r="C681">
        <v>174</v>
      </c>
      <c r="D681">
        <v>0.1</v>
      </c>
      <c r="E681">
        <v>0.1</v>
      </c>
      <c r="F681">
        <v>50.6</v>
      </c>
    </row>
    <row r="682" spans="2:6" x14ac:dyDescent="0.35">
      <c r="B682">
        <v>137793</v>
      </c>
      <c r="C682">
        <v>457</v>
      </c>
      <c r="D682">
        <v>0.1</v>
      </c>
      <c r="E682">
        <v>0.1</v>
      </c>
      <c r="F682">
        <v>50.7</v>
      </c>
    </row>
    <row r="683" spans="2:6" x14ac:dyDescent="0.35">
      <c r="B683">
        <v>137798</v>
      </c>
      <c r="C683">
        <v>430</v>
      </c>
      <c r="D683">
        <v>0.1</v>
      </c>
      <c r="E683">
        <v>0.1</v>
      </c>
      <c r="F683">
        <v>50.9</v>
      </c>
    </row>
    <row r="684" spans="2:6" x14ac:dyDescent="0.35">
      <c r="B684">
        <v>137799</v>
      </c>
      <c r="C684">
        <v>138</v>
      </c>
      <c r="D684">
        <v>0</v>
      </c>
      <c r="E684">
        <v>0</v>
      </c>
      <c r="F684">
        <v>50.9</v>
      </c>
    </row>
    <row r="685" spans="2:6" x14ac:dyDescent="0.35">
      <c r="B685">
        <v>137812</v>
      </c>
      <c r="C685">
        <v>26</v>
      </c>
      <c r="D685">
        <v>0</v>
      </c>
      <c r="E685">
        <v>0</v>
      </c>
      <c r="F685">
        <v>50.9</v>
      </c>
    </row>
    <row r="686" spans="2:6" x14ac:dyDescent="0.35">
      <c r="B686">
        <v>137829</v>
      </c>
      <c r="C686">
        <v>69</v>
      </c>
      <c r="D686">
        <v>0</v>
      </c>
      <c r="E686">
        <v>0</v>
      </c>
      <c r="F686">
        <v>50.9</v>
      </c>
    </row>
    <row r="687" spans="2:6" x14ac:dyDescent="0.35">
      <c r="B687">
        <v>137830</v>
      </c>
      <c r="C687">
        <v>76</v>
      </c>
      <c r="D687">
        <v>0</v>
      </c>
      <c r="E687">
        <v>0</v>
      </c>
      <c r="F687">
        <v>51</v>
      </c>
    </row>
    <row r="688" spans="2:6" x14ac:dyDescent="0.35">
      <c r="B688">
        <v>137839</v>
      </c>
      <c r="C688">
        <v>82</v>
      </c>
      <c r="D688">
        <v>0</v>
      </c>
      <c r="E688">
        <v>0</v>
      </c>
      <c r="F688">
        <v>51</v>
      </c>
    </row>
    <row r="689" spans="2:6" x14ac:dyDescent="0.35">
      <c r="B689">
        <v>137842</v>
      </c>
      <c r="C689">
        <v>89</v>
      </c>
      <c r="D689">
        <v>0</v>
      </c>
      <c r="E689">
        <v>0</v>
      </c>
      <c r="F689">
        <v>51</v>
      </c>
    </row>
    <row r="690" spans="2:6" x14ac:dyDescent="0.35">
      <c r="B690">
        <v>137851</v>
      </c>
      <c r="C690">
        <v>698</v>
      </c>
      <c r="D690">
        <v>0.2</v>
      </c>
      <c r="E690">
        <v>0.2</v>
      </c>
      <c r="F690">
        <v>51.2</v>
      </c>
    </row>
    <row r="691" spans="2:6" x14ac:dyDescent="0.35">
      <c r="B691">
        <v>137858</v>
      </c>
      <c r="C691">
        <v>86</v>
      </c>
      <c r="D691">
        <v>0</v>
      </c>
      <c r="E691">
        <v>0</v>
      </c>
      <c r="F691">
        <v>51.3</v>
      </c>
    </row>
    <row r="692" spans="2:6" x14ac:dyDescent="0.35">
      <c r="B692">
        <v>137867</v>
      </c>
      <c r="C692">
        <v>342</v>
      </c>
      <c r="D692">
        <v>0.1</v>
      </c>
      <c r="E692">
        <v>0.1</v>
      </c>
      <c r="F692">
        <v>51.4</v>
      </c>
    </row>
    <row r="693" spans="2:6" x14ac:dyDescent="0.35">
      <c r="B693">
        <v>137874</v>
      </c>
      <c r="C693">
        <v>136</v>
      </c>
      <c r="D693">
        <v>0</v>
      </c>
      <c r="E693">
        <v>0</v>
      </c>
      <c r="F693">
        <v>51.4</v>
      </c>
    </row>
    <row r="694" spans="2:6" x14ac:dyDescent="0.35">
      <c r="B694">
        <v>137884</v>
      </c>
      <c r="C694">
        <v>181</v>
      </c>
      <c r="D694">
        <v>0.1</v>
      </c>
      <c r="E694">
        <v>0.1</v>
      </c>
      <c r="F694">
        <v>51.5</v>
      </c>
    </row>
    <row r="695" spans="2:6" x14ac:dyDescent="0.35">
      <c r="B695">
        <v>137886</v>
      </c>
      <c r="C695">
        <v>365</v>
      </c>
      <c r="D695">
        <v>0.1</v>
      </c>
      <c r="E695">
        <v>0.1</v>
      </c>
      <c r="F695">
        <v>51.6</v>
      </c>
    </row>
    <row r="696" spans="2:6" x14ac:dyDescent="0.35">
      <c r="B696">
        <v>137901</v>
      </c>
      <c r="C696">
        <v>158</v>
      </c>
      <c r="D696">
        <v>0</v>
      </c>
      <c r="E696">
        <v>0</v>
      </c>
      <c r="F696">
        <v>51.6</v>
      </c>
    </row>
    <row r="697" spans="2:6" x14ac:dyDescent="0.35">
      <c r="B697">
        <v>137902</v>
      </c>
      <c r="C697">
        <v>261</v>
      </c>
      <c r="D697">
        <v>0.1</v>
      </c>
      <c r="E697">
        <v>0.1</v>
      </c>
      <c r="F697">
        <v>51.7</v>
      </c>
    </row>
    <row r="698" spans="2:6" x14ac:dyDescent="0.35">
      <c r="B698">
        <v>137905</v>
      </c>
      <c r="C698">
        <v>17</v>
      </c>
      <c r="D698">
        <v>0</v>
      </c>
      <c r="E698">
        <v>0</v>
      </c>
      <c r="F698">
        <v>51.7</v>
      </c>
    </row>
    <row r="699" spans="2:6" x14ac:dyDescent="0.35">
      <c r="B699">
        <v>137907</v>
      </c>
      <c r="C699">
        <v>101</v>
      </c>
      <c r="D699">
        <v>0</v>
      </c>
      <c r="E699">
        <v>0</v>
      </c>
      <c r="F699">
        <v>51.7</v>
      </c>
    </row>
    <row r="700" spans="2:6" x14ac:dyDescent="0.35">
      <c r="B700">
        <v>137911</v>
      </c>
      <c r="C700">
        <v>581</v>
      </c>
      <c r="D700">
        <v>0.2</v>
      </c>
      <c r="E700">
        <v>0.2</v>
      </c>
      <c r="F700">
        <v>51.9</v>
      </c>
    </row>
    <row r="701" spans="2:6" x14ac:dyDescent="0.35">
      <c r="B701">
        <v>137912</v>
      </c>
      <c r="C701">
        <v>195</v>
      </c>
      <c r="D701">
        <v>0.1</v>
      </c>
      <c r="E701">
        <v>0.1</v>
      </c>
      <c r="F701">
        <v>52</v>
      </c>
    </row>
    <row r="702" spans="2:6" x14ac:dyDescent="0.35">
      <c r="B702">
        <v>137927</v>
      </c>
      <c r="C702">
        <v>46</v>
      </c>
      <c r="D702">
        <v>0</v>
      </c>
      <c r="E702">
        <v>0</v>
      </c>
      <c r="F702">
        <v>52</v>
      </c>
    </row>
    <row r="703" spans="2:6" x14ac:dyDescent="0.35">
      <c r="B703">
        <v>137928</v>
      </c>
      <c r="C703">
        <v>159</v>
      </c>
      <c r="D703">
        <v>0</v>
      </c>
      <c r="E703">
        <v>0</v>
      </c>
      <c r="F703">
        <v>52</v>
      </c>
    </row>
    <row r="704" spans="2:6" x14ac:dyDescent="0.35">
      <c r="B704">
        <v>137944</v>
      </c>
      <c r="C704">
        <v>177</v>
      </c>
      <c r="D704">
        <v>0.1</v>
      </c>
      <c r="E704">
        <v>0.1</v>
      </c>
      <c r="F704">
        <v>52.1</v>
      </c>
    </row>
    <row r="705" spans="2:6" x14ac:dyDescent="0.35">
      <c r="B705">
        <v>137948</v>
      </c>
      <c r="C705">
        <v>62</v>
      </c>
      <c r="D705">
        <v>0</v>
      </c>
      <c r="E705">
        <v>0</v>
      </c>
      <c r="F705">
        <v>52.1</v>
      </c>
    </row>
    <row r="706" spans="2:6" x14ac:dyDescent="0.35">
      <c r="B706">
        <v>137965</v>
      </c>
      <c r="C706">
        <v>411</v>
      </c>
      <c r="D706">
        <v>0.1</v>
      </c>
      <c r="E706">
        <v>0.1</v>
      </c>
      <c r="F706">
        <v>52.2</v>
      </c>
    </row>
    <row r="707" spans="2:6" x14ac:dyDescent="0.35">
      <c r="B707">
        <v>137968</v>
      </c>
      <c r="C707">
        <v>71</v>
      </c>
      <c r="D707">
        <v>0</v>
      </c>
      <c r="E707">
        <v>0</v>
      </c>
      <c r="F707">
        <v>52.2</v>
      </c>
    </row>
    <row r="708" spans="2:6" x14ac:dyDescent="0.35">
      <c r="B708">
        <v>137973</v>
      </c>
      <c r="C708">
        <v>422</v>
      </c>
      <c r="D708">
        <v>0.1</v>
      </c>
      <c r="E708">
        <v>0.1</v>
      </c>
      <c r="F708">
        <v>52.4</v>
      </c>
    </row>
    <row r="709" spans="2:6" x14ac:dyDescent="0.35">
      <c r="B709">
        <v>137974</v>
      </c>
      <c r="C709">
        <v>18</v>
      </c>
      <c r="D709">
        <v>0</v>
      </c>
      <c r="E709">
        <v>0</v>
      </c>
      <c r="F709">
        <v>52.4</v>
      </c>
    </row>
    <row r="710" spans="2:6" x14ac:dyDescent="0.35">
      <c r="B710">
        <v>137981</v>
      </c>
      <c r="C710">
        <v>325</v>
      </c>
      <c r="D710">
        <v>0.1</v>
      </c>
      <c r="E710">
        <v>0.1</v>
      </c>
      <c r="F710">
        <v>52.5</v>
      </c>
    </row>
    <row r="711" spans="2:6" x14ac:dyDescent="0.35">
      <c r="B711">
        <v>137982</v>
      </c>
      <c r="C711">
        <v>507</v>
      </c>
      <c r="D711">
        <v>0.2</v>
      </c>
      <c r="E711">
        <v>0.2</v>
      </c>
      <c r="F711">
        <v>52.6</v>
      </c>
    </row>
    <row r="712" spans="2:6" x14ac:dyDescent="0.35">
      <c r="B712">
        <v>137983</v>
      </c>
      <c r="C712">
        <v>305</v>
      </c>
      <c r="D712">
        <v>0.1</v>
      </c>
      <c r="E712">
        <v>0.1</v>
      </c>
      <c r="F712">
        <v>52.7</v>
      </c>
    </row>
    <row r="713" spans="2:6" x14ac:dyDescent="0.35">
      <c r="B713">
        <v>137984</v>
      </c>
      <c r="C713">
        <v>292</v>
      </c>
      <c r="D713">
        <v>0.1</v>
      </c>
      <c r="E713">
        <v>0.1</v>
      </c>
      <c r="F713">
        <v>52.8</v>
      </c>
    </row>
    <row r="714" spans="2:6" x14ac:dyDescent="0.35">
      <c r="B714">
        <v>137985</v>
      </c>
      <c r="C714">
        <v>662</v>
      </c>
      <c r="D714">
        <v>0.2</v>
      </c>
      <c r="E714">
        <v>0.2</v>
      </c>
      <c r="F714">
        <v>53</v>
      </c>
    </row>
    <row r="715" spans="2:6" x14ac:dyDescent="0.35">
      <c r="B715">
        <v>138019</v>
      </c>
      <c r="C715">
        <v>62</v>
      </c>
      <c r="D715">
        <v>0</v>
      </c>
      <c r="E715">
        <v>0</v>
      </c>
      <c r="F715">
        <v>53</v>
      </c>
    </row>
    <row r="716" spans="2:6" x14ac:dyDescent="0.35">
      <c r="B716">
        <v>138024</v>
      </c>
      <c r="C716">
        <v>630</v>
      </c>
      <c r="D716">
        <v>0.2</v>
      </c>
      <c r="E716">
        <v>0.2</v>
      </c>
      <c r="F716">
        <v>53.2</v>
      </c>
    </row>
    <row r="717" spans="2:6" x14ac:dyDescent="0.35">
      <c r="B717">
        <v>138041</v>
      </c>
      <c r="C717">
        <v>52</v>
      </c>
      <c r="D717">
        <v>0</v>
      </c>
      <c r="E717">
        <v>0</v>
      </c>
      <c r="F717">
        <v>53.2</v>
      </c>
    </row>
    <row r="718" spans="2:6" x14ac:dyDescent="0.35">
      <c r="B718">
        <v>138059</v>
      </c>
      <c r="C718">
        <v>582</v>
      </c>
      <c r="D718">
        <v>0.2</v>
      </c>
      <c r="E718">
        <v>0.2</v>
      </c>
      <c r="F718">
        <v>53.4</v>
      </c>
    </row>
    <row r="719" spans="2:6" x14ac:dyDescent="0.35">
      <c r="B719">
        <v>138069</v>
      </c>
      <c r="C719">
        <v>554</v>
      </c>
      <c r="D719">
        <v>0.2</v>
      </c>
      <c r="E719">
        <v>0.2</v>
      </c>
      <c r="F719">
        <v>53.6</v>
      </c>
    </row>
    <row r="720" spans="2:6" x14ac:dyDescent="0.35">
      <c r="B720">
        <v>138073</v>
      </c>
      <c r="C720">
        <v>36</v>
      </c>
      <c r="D720">
        <v>0</v>
      </c>
      <c r="E720">
        <v>0</v>
      </c>
      <c r="F720">
        <v>53.6</v>
      </c>
    </row>
    <row r="721" spans="2:6" x14ac:dyDescent="0.35">
      <c r="B721">
        <v>138075</v>
      </c>
      <c r="C721">
        <v>50</v>
      </c>
      <c r="D721">
        <v>0</v>
      </c>
      <c r="E721">
        <v>0</v>
      </c>
      <c r="F721">
        <v>53.6</v>
      </c>
    </row>
    <row r="722" spans="2:6" x14ac:dyDescent="0.35">
      <c r="B722">
        <v>138079</v>
      </c>
      <c r="C722">
        <v>12</v>
      </c>
      <c r="D722">
        <v>0</v>
      </c>
      <c r="E722">
        <v>0</v>
      </c>
      <c r="F722">
        <v>53.6</v>
      </c>
    </row>
    <row r="723" spans="2:6" x14ac:dyDescent="0.35">
      <c r="B723">
        <v>138082</v>
      </c>
      <c r="C723">
        <v>24</v>
      </c>
      <c r="D723">
        <v>0</v>
      </c>
      <c r="E723">
        <v>0</v>
      </c>
      <c r="F723">
        <v>53.6</v>
      </c>
    </row>
    <row r="724" spans="2:6" x14ac:dyDescent="0.35">
      <c r="B724">
        <v>138087</v>
      </c>
      <c r="C724">
        <v>600</v>
      </c>
      <c r="D724">
        <v>0.2</v>
      </c>
      <c r="E724">
        <v>0.2</v>
      </c>
      <c r="F724">
        <v>53.8</v>
      </c>
    </row>
    <row r="725" spans="2:6" x14ac:dyDescent="0.35">
      <c r="B725">
        <v>138103</v>
      </c>
      <c r="C725">
        <v>572</v>
      </c>
      <c r="D725">
        <v>0.2</v>
      </c>
      <c r="E725">
        <v>0.2</v>
      </c>
      <c r="F725">
        <v>54</v>
      </c>
    </row>
    <row r="726" spans="2:6" x14ac:dyDescent="0.35">
      <c r="B726">
        <v>138107</v>
      </c>
      <c r="C726">
        <v>208</v>
      </c>
      <c r="D726">
        <v>0.1</v>
      </c>
      <c r="E726">
        <v>0.1</v>
      </c>
      <c r="F726">
        <v>54</v>
      </c>
    </row>
    <row r="727" spans="2:6" x14ac:dyDescent="0.35">
      <c r="B727">
        <v>138116</v>
      </c>
      <c r="C727">
        <v>486</v>
      </c>
      <c r="D727">
        <v>0.1</v>
      </c>
      <c r="E727">
        <v>0.1</v>
      </c>
      <c r="F727">
        <v>54.2</v>
      </c>
    </row>
    <row r="728" spans="2:6" x14ac:dyDescent="0.35">
      <c r="B728">
        <v>138120</v>
      </c>
      <c r="C728">
        <v>571</v>
      </c>
      <c r="D728">
        <v>0.2</v>
      </c>
      <c r="E728">
        <v>0.2</v>
      </c>
      <c r="F728">
        <v>54.3</v>
      </c>
    </row>
    <row r="729" spans="2:6" x14ac:dyDescent="0.35">
      <c r="B729">
        <v>138123</v>
      </c>
      <c r="C729">
        <v>1083</v>
      </c>
      <c r="D729">
        <v>0.3</v>
      </c>
      <c r="E729">
        <v>0.3</v>
      </c>
      <c r="F729">
        <v>54.7</v>
      </c>
    </row>
    <row r="730" spans="2:6" x14ac:dyDescent="0.35">
      <c r="B730">
        <v>138124</v>
      </c>
      <c r="C730">
        <v>204</v>
      </c>
      <c r="D730">
        <v>0.1</v>
      </c>
      <c r="E730">
        <v>0.1</v>
      </c>
      <c r="F730">
        <v>54.7</v>
      </c>
    </row>
    <row r="731" spans="2:6" x14ac:dyDescent="0.35">
      <c r="B731">
        <v>138134</v>
      </c>
      <c r="C731">
        <v>396</v>
      </c>
      <c r="D731">
        <v>0.1</v>
      </c>
      <c r="E731">
        <v>0.1</v>
      </c>
      <c r="F731">
        <v>54.9</v>
      </c>
    </row>
    <row r="732" spans="2:6" x14ac:dyDescent="0.35">
      <c r="B732">
        <v>138135</v>
      </c>
      <c r="C732">
        <v>366</v>
      </c>
      <c r="D732">
        <v>0.1</v>
      </c>
      <c r="E732">
        <v>0.1</v>
      </c>
      <c r="F732">
        <v>55</v>
      </c>
    </row>
    <row r="733" spans="2:6" x14ac:dyDescent="0.35">
      <c r="B733">
        <v>138150</v>
      </c>
      <c r="C733">
        <v>26</v>
      </c>
      <c r="D733">
        <v>0</v>
      </c>
      <c r="E733">
        <v>0</v>
      </c>
      <c r="F733">
        <v>55</v>
      </c>
    </row>
    <row r="734" spans="2:6" x14ac:dyDescent="0.35">
      <c r="B734">
        <v>138162</v>
      </c>
      <c r="C734">
        <v>64</v>
      </c>
      <c r="D734">
        <v>0</v>
      </c>
      <c r="E734">
        <v>0</v>
      </c>
      <c r="F734">
        <v>55</v>
      </c>
    </row>
    <row r="735" spans="2:6" x14ac:dyDescent="0.35">
      <c r="B735">
        <v>138167</v>
      </c>
      <c r="C735">
        <v>224</v>
      </c>
      <c r="D735">
        <v>0.1</v>
      </c>
      <c r="E735">
        <v>0.1</v>
      </c>
      <c r="F735">
        <v>55.1</v>
      </c>
    </row>
    <row r="736" spans="2:6" x14ac:dyDescent="0.35">
      <c r="B736">
        <v>138172</v>
      </c>
      <c r="C736">
        <v>258</v>
      </c>
      <c r="D736">
        <v>0.1</v>
      </c>
      <c r="E736">
        <v>0.1</v>
      </c>
      <c r="F736">
        <v>55.1</v>
      </c>
    </row>
    <row r="737" spans="2:6" x14ac:dyDescent="0.35">
      <c r="B737">
        <v>138177</v>
      </c>
      <c r="C737">
        <v>86</v>
      </c>
      <c r="D737">
        <v>0</v>
      </c>
      <c r="E737">
        <v>0</v>
      </c>
      <c r="F737">
        <v>55.2</v>
      </c>
    </row>
    <row r="738" spans="2:6" x14ac:dyDescent="0.35">
      <c r="B738">
        <v>138186</v>
      </c>
      <c r="C738">
        <v>237</v>
      </c>
      <c r="D738">
        <v>0.1</v>
      </c>
      <c r="E738">
        <v>0.1</v>
      </c>
      <c r="F738">
        <v>55.2</v>
      </c>
    </row>
    <row r="739" spans="2:6" x14ac:dyDescent="0.35">
      <c r="B739">
        <v>138187</v>
      </c>
      <c r="C739">
        <v>116</v>
      </c>
      <c r="D739">
        <v>0</v>
      </c>
      <c r="E739">
        <v>0</v>
      </c>
      <c r="F739">
        <v>55.3</v>
      </c>
    </row>
    <row r="740" spans="2:6" x14ac:dyDescent="0.35">
      <c r="B740">
        <v>138189</v>
      </c>
      <c r="C740">
        <v>26</v>
      </c>
      <c r="D740">
        <v>0</v>
      </c>
      <c r="E740">
        <v>0</v>
      </c>
      <c r="F740">
        <v>55.3</v>
      </c>
    </row>
    <row r="741" spans="2:6" x14ac:dyDescent="0.35">
      <c r="B741">
        <v>138204</v>
      </c>
      <c r="C741">
        <v>54</v>
      </c>
      <c r="D741">
        <v>0</v>
      </c>
      <c r="E741">
        <v>0</v>
      </c>
      <c r="F741">
        <v>55.3</v>
      </c>
    </row>
    <row r="742" spans="2:6" x14ac:dyDescent="0.35">
      <c r="B742">
        <v>138214</v>
      </c>
      <c r="C742">
        <v>585</v>
      </c>
      <c r="D742">
        <v>0.2</v>
      </c>
      <c r="E742">
        <v>0.2</v>
      </c>
      <c r="F742">
        <v>55.5</v>
      </c>
    </row>
    <row r="743" spans="2:6" x14ac:dyDescent="0.35">
      <c r="B743">
        <v>138246</v>
      </c>
      <c r="C743">
        <v>51</v>
      </c>
      <c r="D743">
        <v>0</v>
      </c>
      <c r="E743">
        <v>0</v>
      </c>
      <c r="F743">
        <v>55.5</v>
      </c>
    </row>
    <row r="744" spans="2:6" x14ac:dyDescent="0.35">
      <c r="B744">
        <v>138247</v>
      </c>
      <c r="C744">
        <v>180</v>
      </c>
      <c r="D744">
        <v>0.1</v>
      </c>
      <c r="E744">
        <v>0.1</v>
      </c>
      <c r="F744">
        <v>55.5</v>
      </c>
    </row>
    <row r="745" spans="2:6" x14ac:dyDescent="0.35">
      <c r="B745">
        <v>138248</v>
      </c>
      <c r="C745">
        <v>159</v>
      </c>
      <c r="D745">
        <v>0</v>
      </c>
      <c r="E745">
        <v>0</v>
      </c>
      <c r="F745">
        <v>55.6</v>
      </c>
    </row>
    <row r="746" spans="2:6" x14ac:dyDescent="0.35">
      <c r="B746">
        <v>138254</v>
      </c>
      <c r="C746">
        <v>44</v>
      </c>
      <c r="D746">
        <v>0</v>
      </c>
      <c r="E746">
        <v>0</v>
      </c>
      <c r="F746">
        <v>55.6</v>
      </c>
    </row>
    <row r="747" spans="2:6" x14ac:dyDescent="0.35">
      <c r="B747">
        <v>138277</v>
      </c>
      <c r="C747">
        <v>16</v>
      </c>
      <c r="D747">
        <v>0</v>
      </c>
      <c r="E747">
        <v>0</v>
      </c>
      <c r="F747">
        <v>55.6</v>
      </c>
    </row>
    <row r="748" spans="2:6" x14ac:dyDescent="0.35">
      <c r="B748">
        <v>138290</v>
      </c>
      <c r="C748">
        <v>38</v>
      </c>
      <c r="D748">
        <v>0</v>
      </c>
      <c r="E748">
        <v>0</v>
      </c>
      <c r="F748">
        <v>55.6</v>
      </c>
    </row>
    <row r="749" spans="2:6" x14ac:dyDescent="0.35">
      <c r="B749">
        <v>138313</v>
      </c>
      <c r="C749">
        <v>375</v>
      </c>
      <c r="D749">
        <v>0.1</v>
      </c>
      <c r="E749">
        <v>0.1</v>
      </c>
      <c r="F749">
        <v>55.7</v>
      </c>
    </row>
    <row r="750" spans="2:6" x14ac:dyDescent="0.35">
      <c r="B750">
        <v>138314</v>
      </c>
      <c r="C750">
        <v>87</v>
      </c>
      <c r="D750">
        <v>0</v>
      </c>
      <c r="E750">
        <v>0</v>
      </c>
      <c r="F750">
        <v>55.8</v>
      </c>
    </row>
    <row r="751" spans="2:6" x14ac:dyDescent="0.35">
      <c r="B751">
        <v>138318</v>
      </c>
      <c r="C751">
        <v>694</v>
      </c>
      <c r="D751">
        <v>0.2</v>
      </c>
      <c r="E751">
        <v>0.2</v>
      </c>
      <c r="F751">
        <v>56</v>
      </c>
    </row>
    <row r="752" spans="2:6" x14ac:dyDescent="0.35">
      <c r="B752">
        <v>138329</v>
      </c>
      <c r="C752">
        <v>134</v>
      </c>
      <c r="D752">
        <v>0</v>
      </c>
      <c r="E752">
        <v>0</v>
      </c>
      <c r="F752">
        <v>56</v>
      </c>
    </row>
    <row r="753" spans="2:6" x14ac:dyDescent="0.35">
      <c r="B753">
        <v>138337</v>
      </c>
      <c r="C753">
        <v>87</v>
      </c>
      <c r="D753">
        <v>0</v>
      </c>
      <c r="E753">
        <v>0</v>
      </c>
      <c r="F753">
        <v>56</v>
      </c>
    </row>
    <row r="754" spans="2:6" x14ac:dyDescent="0.35">
      <c r="B754">
        <v>138341</v>
      </c>
      <c r="C754">
        <v>205</v>
      </c>
      <c r="D754">
        <v>0.1</v>
      </c>
      <c r="E754">
        <v>0.1</v>
      </c>
      <c r="F754">
        <v>56.1</v>
      </c>
    </row>
    <row r="755" spans="2:6" x14ac:dyDescent="0.35">
      <c r="B755">
        <v>138351</v>
      </c>
      <c r="C755">
        <v>150</v>
      </c>
      <c r="D755">
        <v>0</v>
      </c>
      <c r="E755">
        <v>0</v>
      </c>
      <c r="F755">
        <v>56.1</v>
      </c>
    </row>
    <row r="756" spans="2:6" x14ac:dyDescent="0.35">
      <c r="B756">
        <v>138360</v>
      </c>
      <c r="C756">
        <v>119</v>
      </c>
      <c r="D756">
        <v>0</v>
      </c>
      <c r="E756">
        <v>0</v>
      </c>
      <c r="F756">
        <v>56.2</v>
      </c>
    </row>
    <row r="757" spans="2:6" x14ac:dyDescent="0.35">
      <c r="B757">
        <v>138361</v>
      </c>
      <c r="C757">
        <v>654</v>
      </c>
      <c r="D757">
        <v>0.2</v>
      </c>
      <c r="E757">
        <v>0.2</v>
      </c>
      <c r="F757">
        <v>56.4</v>
      </c>
    </row>
    <row r="758" spans="2:6" x14ac:dyDescent="0.35">
      <c r="B758">
        <v>138367</v>
      </c>
      <c r="C758">
        <v>140</v>
      </c>
      <c r="D758">
        <v>0</v>
      </c>
      <c r="E758">
        <v>0</v>
      </c>
      <c r="F758">
        <v>56.4</v>
      </c>
    </row>
    <row r="759" spans="2:6" x14ac:dyDescent="0.35">
      <c r="B759">
        <v>138374</v>
      </c>
      <c r="C759">
        <v>32</v>
      </c>
      <c r="D759">
        <v>0</v>
      </c>
      <c r="E759">
        <v>0</v>
      </c>
      <c r="F759">
        <v>56.4</v>
      </c>
    </row>
    <row r="760" spans="2:6" x14ac:dyDescent="0.35">
      <c r="B760">
        <v>138411</v>
      </c>
      <c r="C760">
        <v>214</v>
      </c>
      <c r="D760">
        <v>0.1</v>
      </c>
      <c r="E760">
        <v>0.1</v>
      </c>
      <c r="F760">
        <v>56.5</v>
      </c>
    </row>
    <row r="761" spans="2:6" x14ac:dyDescent="0.35">
      <c r="B761">
        <v>138421</v>
      </c>
      <c r="C761">
        <v>12</v>
      </c>
      <c r="D761">
        <v>0</v>
      </c>
      <c r="E761">
        <v>0</v>
      </c>
      <c r="F761">
        <v>56.5</v>
      </c>
    </row>
    <row r="762" spans="2:6" x14ac:dyDescent="0.35">
      <c r="B762">
        <v>138435</v>
      </c>
      <c r="C762">
        <v>350</v>
      </c>
      <c r="D762">
        <v>0.1</v>
      </c>
      <c r="E762">
        <v>0.1</v>
      </c>
      <c r="F762">
        <v>56.6</v>
      </c>
    </row>
    <row r="763" spans="2:6" x14ac:dyDescent="0.35">
      <c r="B763">
        <v>138437</v>
      </c>
      <c r="C763">
        <v>181</v>
      </c>
      <c r="D763">
        <v>0.1</v>
      </c>
      <c r="E763">
        <v>0.1</v>
      </c>
      <c r="F763">
        <v>56.7</v>
      </c>
    </row>
    <row r="764" spans="2:6" x14ac:dyDescent="0.35">
      <c r="B764">
        <v>138439</v>
      </c>
      <c r="C764">
        <v>27</v>
      </c>
      <c r="D764">
        <v>0</v>
      </c>
      <c r="E764">
        <v>0</v>
      </c>
      <c r="F764">
        <v>56.7</v>
      </c>
    </row>
    <row r="765" spans="2:6" x14ac:dyDescent="0.35">
      <c r="B765">
        <v>138448</v>
      </c>
      <c r="C765">
        <v>35</v>
      </c>
      <c r="D765">
        <v>0</v>
      </c>
      <c r="E765">
        <v>0</v>
      </c>
      <c r="F765">
        <v>56.7</v>
      </c>
    </row>
    <row r="766" spans="2:6" x14ac:dyDescent="0.35">
      <c r="B766">
        <v>138458</v>
      </c>
      <c r="C766">
        <v>222</v>
      </c>
      <c r="D766">
        <v>0.1</v>
      </c>
      <c r="E766">
        <v>0.1</v>
      </c>
      <c r="F766">
        <v>56.7</v>
      </c>
    </row>
    <row r="767" spans="2:6" x14ac:dyDescent="0.35">
      <c r="B767">
        <v>138459</v>
      </c>
      <c r="C767">
        <v>508</v>
      </c>
      <c r="D767">
        <v>0.2</v>
      </c>
      <c r="E767">
        <v>0.2</v>
      </c>
      <c r="F767">
        <v>56.9</v>
      </c>
    </row>
    <row r="768" spans="2:6" x14ac:dyDescent="0.35">
      <c r="B768">
        <v>138474</v>
      </c>
      <c r="C768">
        <v>200</v>
      </c>
      <c r="D768">
        <v>0.1</v>
      </c>
      <c r="E768">
        <v>0.1</v>
      </c>
      <c r="F768">
        <v>57</v>
      </c>
    </row>
    <row r="769" spans="2:6" x14ac:dyDescent="0.35">
      <c r="B769">
        <v>138475</v>
      </c>
      <c r="C769">
        <v>432</v>
      </c>
      <c r="D769">
        <v>0.1</v>
      </c>
      <c r="E769">
        <v>0.1</v>
      </c>
      <c r="F769">
        <v>57.1</v>
      </c>
    </row>
    <row r="770" spans="2:6" x14ac:dyDescent="0.35">
      <c r="B770">
        <v>138476</v>
      </c>
      <c r="C770">
        <v>194</v>
      </c>
      <c r="D770">
        <v>0.1</v>
      </c>
      <c r="E770">
        <v>0.1</v>
      </c>
      <c r="F770">
        <v>57.1</v>
      </c>
    </row>
    <row r="771" spans="2:6" x14ac:dyDescent="0.35">
      <c r="B771">
        <v>138478</v>
      </c>
      <c r="C771">
        <v>25</v>
      </c>
      <c r="D771">
        <v>0</v>
      </c>
      <c r="E771">
        <v>0</v>
      </c>
      <c r="F771">
        <v>57.2</v>
      </c>
    </row>
    <row r="772" spans="2:6" x14ac:dyDescent="0.35">
      <c r="B772">
        <v>138483</v>
      </c>
      <c r="C772">
        <v>538</v>
      </c>
      <c r="D772">
        <v>0.2</v>
      </c>
      <c r="E772">
        <v>0.2</v>
      </c>
      <c r="F772">
        <v>57.3</v>
      </c>
    </row>
    <row r="773" spans="2:6" x14ac:dyDescent="0.35">
      <c r="B773">
        <v>138484</v>
      </c>
      <c r="C773">
        <v>149</v>
      </c>
      <c r="D773">
        <v>0</v>
      </c>
      <c r="E773">
        <v>0</v>
      </c>
      <c r="F773">
        <v>57.4</v>
      </c>
    </row>
    <row r="774" spans="2:6" x14ac:dyDescent="0.35">
      <c r="B774">
        <v>138485</v>
      </c>
      <c r="C774">
        <v>45</v>
      </c>
      <c r="D774">
        <v>0</v>
      </c>
      <c r="E774">
        <v>0</v>
      </c>
      <c r="F774">
        <v>57.4</v>
      </c>
    </row>
    <row r="775" spans="2:6" x14ac:dyDescent="0.35">
      <c r="B775">
        <v>138496</v>
      </c>
      <c r="C775">
        <v>65</v>
      </c>
      <c r="D775">
        <v>0</v>
      </c>
      <c r="E775">
        <v>0</v>
      </c>
      <c r="F775">
        <v>57.4</v>
      </c>
    </row>
    <row r="776" spans="2:6" x14ac:dyDescent="0.35">
      <c r="B776">
        <v>138499</v>
      </c>
      <c r="C776">
        <v>127</v>
      </c>
      <c r="D776">
        <v>0</v>
      </c>
      <c r="E776">
        <v>0</v>
      </c>
      <c r="F776">
        <v>57.4</v>
      </c>
    </row>
    <row r="777" spans="2:6" x14ac:dyDescent="0.35">
      <c r="B777">
        <v>138506</v>
      </c>
      <c r="C777">
        <v>215</v>
      </c>
      <c r="D777">
        <v>0.1</v>
      </c>
      <c r="E777">
        <v>0.1</v>
      </c>
      <c r="F777">
        <v>57.5</v>
      </c>
    </row>
    <row r="778" spans="2:6" x14ac:dyDescent="0.35">
      <c r="B778">
        <v>138525</v>
      </c>
      <c r="C778">
        <v>118</v>
      </c>
      <c r="D778">
        <v>0</v>
      </c>
      <c r="E778">
        <v>0</v>
      </c>
      <c r="F778">
        <v>57.5</v>
      </c>
    </row>
    <row r="779" spans="2:6" x14ac:dyDescent="0.35">
      <c r="B779">
        <v>138527</v>
      </c>
      <c r="C779">
        <v>168</v>
      </c>
      <c r="D779">
        <v>0.1</v>
      </c>
      <c r="E779">
        <v>0.1</v>
      </c>
      <c r="F779">
        <v>57.6</v>
      </c>
    </row>
    <row r="780" spans="2:6" x14ac:dyDescent="0.35">
      <c r="B780">
        <v>138532</v>
      </c>
      <c r="C780">
        <v>83</v>
      </c>
      <c r="D780">
        <v>0</v>
      </c>
      <c r="E780">
        <v>0</v>
      </c>
      <c r="F780">
        <v>57.6</v>
      </c>
    </row>
    <row r="781" spans="2:6" x14ac:dyDescent="0.35">
      <c r="B781">
        <v>138544</v>
      </c>
      <c r="C781">
        <v>209</v>
      </c>
      <c r="D781">
        <v>0.1</v>
      </c>
      <c r="E781">
        <v>0.1</v>
      </c>
      <c r="F781">
        <v>57.7</v>
      </c>
    </row>
    <row r="782" spans="2:6" x14ac:dyDescent="0.35">
      <c r="B782">
        <v>138549</v>
      </c>
      <c r="C782">
        <v>285</v>
      </c>
      <c r="D782">
        <v>0.1</v>
      </c>
      <c r="E782">
        <v>0.1</v>
      </c>
      <c r="F782">
        <v>57.8</v>
      </c>
    </row>
    <row r="783" spans="2:6" x14ac:dyDescent="0.35">
      <c r="B783">
        <v>138562</v>
      </c>
      <c r="C783">
        <v>425</v>
      </c>
      <c r="D783">
        <v>0.1</v>
      </c>
      <c r="E783">
        <v>0.1</v>
      </c>
      <c r="F783">
        <v>57.9</v>
      </c>
    </row>
    <row r="784" spans="2:6" x14ac:dyDescent="0.35">
      <c r="B784">
        <v>138606</v>
      </c>
      <c r="C784">
        <v>43</v>
      </c>
      <c r="D784">
        <v>0</v>
      </c>
      <c r="E784">
        <v>0</v>
      </c>
      <c r="F784">
        <v>57.9</v>
      </c>
    </row>
    <row r="785" spans="2:6" x14ac:dyDescent="0.35">
      <c r="B785">
        <v>138609</v>
      </c>
      <c r="C785">
        <v>331</v>
      </c>
      <c r="D785">
        <v>0.1</v>
      </c>
      <c r="E785">
        <v>0.1</v>
      </c>
      <c r="F785">
        <v>58</v>
      </c>
    </row>
    <row r="786" spans="2:6" x14ac:dyDescent="0.35">
      <c r="B786">
        <v>138622</v>
      </c>
      <c r="C786">
        <v>652</v>
      </c>
      <c r="D786">
        <v>0.2</v>
      </c>
      <c r="E786">
        <v>0.2</v>
      </c>
      <c r="F786">
        <v>58.2</v>
      </c>
    </row>
    <row r="787" spans="2:6" x14ac:dyDescent="0.35">
      <c r="B787">
        <v>138623</v>
      </c>
      <c r="C787">
        <v>375</v>
      </c>
      <c r="D787">
        <v>0.1</v>
      </c>
      <c r="E787">
        <v>0.1</v>
      </c>
      <c r="F787">
        <v>58.3</v>
      </c>
    </row>
    <row r="788" spans="2:6" x14ac:dyDescent="0.35">
      <c r="B788">
        <v>138638</v>
      </c>
      <c r="C788">
        <v>80</v>
      </c>
      <c r="D788">
        <v>0</v>
      </c>
      <c r="E788">
        <v>0</v>
      </c>
      <c r="F788">
        <v>58.3</v>
      </c>
    </row>
    <row r="789" spans="2:6" x14ac:dyDescent="0.35">
      <c r="B789">
        <v>138641</v>
      </c>
      <c r="C789">
        <v>433</v>
      </c>
      <c r="D789">
        <v>0.1</v>
      </c>
      <c r="E789">
        <v>0.1</v>
      </c>
      <c r="F789">
        <v>58.5</v>
      </c>
    </row>
    <row r="790" spans="2:6" x14ac:dyDescent="0.35">
      <c r="B790">
        <v>138651</v>
      </c>
      <c r="C790">
        <v>638</v>
      </c>
      <c r="D790">
        <v>0.2</v>
      </c>
      <c r="E790">
        <v>0.2</v>
      </c>
      <c r="F790">
        <v>58.7</v>
      </c>
    </row>
    <row r="791" spans="2:6" x14ac:dyDescent="0.35">
      <c r="B791">
        <v>138652</v>
      </c>
      <c r="C791">
        <v>18</v>
      </c>
      <c r="D791">
        <v>0</v>
      </c>
      <c r="E791">
        <v>0</v>
      </c>
      <c r="F791">
        <v>58.7</v>
      </c>
    </row>
    <row r="792" spans="2:6" x14ac:dyDescent="0.35">
      <c r="B792">
        <v>138665</v>
      </c>
      <c r="C792">
        <v>229</v>
      </c>
      <c r="D792">
        <v>0.1</v>
      </c>
      <c r="E792">
        <v>0.1</v>
      </c>
      <c r="F792">
        <v>58.7</v>
      </c>
    </row>
    <row r="793" spans="2:6" x14ac:dyDescent="0.35">
      <c r="B793">
        <v>138691</v>
      </c>
      <c r="C793">
        <v>23</v>
      </c>
      <c r="D793">
        <v>0</v>
      </c>
      <c r="E793">
        <v>0</v>
      </c>
      <c r="F793">
        <v>58.7</v>
      </c>
    </row>
    <row r="794" spans="2:6" x14ac:dyDescent="0.35">
      <c r="B794">
        <v>138696</v>
      </c>
      <c r="C794">
        <v>142</v>
      </c>
      <c r="D794">
        <v>0</v>
      </c>
      <c r="E794">
        <v>0</v>
      </c>
      <c r="F794">
        <v>58.8</v>
      </c>
    </row>
    <row r="795" spans="2:6" x14ac:dyDescent="0.35">
      <c r="B795">
        <v>138699</v>
      </c>
      <c r="C795">
        <v>363</v>
      </c>
      <c r="D795">
        <v>0.1</v>
      </c>
      <c r="E795">
        <v>0.1</v>
      </c>
      <c r="F795">
        <v>58.9</v>
      </c>
    </row>
    <row r="796" spans="2:6" x14ac:dyDescent="0.35">
      <c r="B796">
        <v>138711</v>
      </c>
      <c r="C796">
        <v>106</v>
      </c>
      <c r="D796">
        <v>0</v>
      </c>
      <c r="E796">
        <v>0</v>
      </c>
      <c r="F796">
        <v>58.9</v>
      </c>
    </row>
    <row r="797" spans="2:6" x14ac:dyDescent="0.35">
      <c r="B797">
        <v>138720</v>
      </c>
      <c r="C797">
        <v>47</v>
      </c>
      <c r="D797">
        <v>0</v>
      </c>
      <c r="E797">
        <v>0</v>
      </c>
      <c r="F797">
        <v>58.9</v>
      </c>
    </row>
    <row r="798" spans="2:6" x14ac:dyDescent="0.35">
      <c r="B798">
        <v>138721</v>
      </c>
      <c r="C798">
        <v>127</v>
      </c>
      <c r="D798">
        <v>0</v>
      </c>
      <c r="E798">
        <v>0</v>
      </c>
      <c r="F798">
        <v>59</v>
      </c>
    </row>
    <row r="799" spans="2:6" x14ac:dyDescent="0.35">
      <c r="B799">
        <v>138728</v>
      </c>
      <c r="C799">
        <v>243</v>
      </c>
      <c r="D799">
        <v>0.1</v>
      </c>
      <c r="E799">
        <v>0.1</v>
      </c>
      <c r="F799">
        <v>59</v>
      </c>
    </row>
    <row r="800" spans="2:6" x14ac:dyDescent="0.35">
      <c r="B800">
        <v>138732</v>
      </c>
      <c r="C800">
        <v>442</v>
      </c>
      <c r="D800">
        <v>0.1</v>
      </c>
      <c r="E800">
        <v>0.1</v>
      </c>
      <c r="F800">
        <v>59.2</v>
      </c>
    </row>
    <row r="801" spans="2:6" x14ac:dyDescent="0.35">
      <c r="B801">
        <v>138754</v>
      </c>
      <c r="C801">
        <v>673</v>
      </c>
      <c r="D801">
        <v>0.2</v>
      </c>
      <c r="E801">
        <v>0.2</v>
      </c>
      <c r="F801">
        <v>59.4</v>
      </c>
    </row>
    <row r="802" spans="2:6" x14ac:dyDescent="0.35">
      <c r="B802">
        <v>138756</v>
      </c>
      <c r="C802">
        <v>43</v>
      </c>
      <c r="D802">
        <v>0</v>
      </c>
      <c r="E802">
        <v>0</v>
      </c>
      <c r="F802">
        <v>59.4</v>
      </c>
    </row>
    <row r="803" spans="2:6" x14ac:dyDescent="0.35">
      <c r="B803">
        <v>138757</v>
      </c>
      <c r="C803">
        <v>194</v>
      </c>
      <c r="D803">
        <v>0.1</v>
      </c>
      <c r="E803">
        <v>0.1</v>
      </c>
      <c r="F803">
        <v>59.5</v>
      </c>
    </row>
    <row r="804" spans="2:6" x14ac:dyDescent="0.35">
      <c r="B804">
        <v>138758</v>
      </c>
      <c r="C804">
        <v>71</v>
      </c>
      <c r="D804">
        <v>0</v>
      </c>
      <c r="E804">
        <v>0</v>
      </c>
      <c r="F804">
        <v>59.5</v>
      </c>
    </row>
    <row r="805" spans="2:6" x14ac:dyDescent="0.35">
      <c r="B805">
        <v>138783</v>
      </c>
      <c r="C805">
        <v>204</v>
      </c>
      <c r="D805">
        <v>0.1</v>
      </c>
      <c r="E805">
        <v>0.1</v>
      </c>
      <c r="F805">
        <v>59.5</v>
      </c>
    </row>
    <row r="806" spans="2:6" x14ac:dyDescent="0.35">
      <c r="B806">
        <v>138819</v>
      </c>
      <c r="C806">
        <v>245</v>
      </c>
      <c r="D806">
        <v>0.1</v>
      </c>
      <c r="E806">
        <v>0.1</v>
      </c>
      <c r="F806">
        <v>59.6</v>
      </c>
    </row>
    <row r="807" spans="2:6" x14ac:dyDescent="0.35">
      <c r="B807">
        <v>138832</v>
      </c>
      <c r="C807">
        <v>291</v>
      </c>
      <c r="D807">
        <v>0.1</v>
      </c>
      <c r="E807">
        <v>0.1</v>
      </c>
      <c r="F807">
        <v>59.7</v>
      </c>
    </row>
    <row r="808" spans="2:6" x14ac:dyDescent="0.35">
      <c r="B808">
        <v>138837</v>
      </c>
      <c r="C808">
        <v>310</v>
      </c>
      <c r="D808">
        <v>0.1</v>
      </c>
      <c r="E808">
        <v>0.1</v>
      </c>
      <c r="F808">
        <v>59.8</v>
      </c>
    </row>
    <row r="809" spans="2:6" x14ac:dyDescent="0.35">
      <c r="B809">
        <v>138839</v>
      </c>
      <c r="C809">
        <v>558</v>
      </c>
      <c r="D809">
        <v>0.2</v>
      </c>
      <c r="E809">
        <v>0.2</v>
      </c>
      <c r="F809">
        <v>60</v>
      </c>
    </row>
    <row r="810" spans="2:6" x14ac:dyDescent="0.35">
      <c r="B810">
        <v>138852</v>
      </c>
      <c r="C810">
        <v>822</v>
      </c>
      <c r="D810">
        <v>0.2</v>
      </c>
      <c r="E810">
        <v>0.2</v>
      </c>
      <c r="F810">
        <v>60.2</v>
      </c>
    </row>
    <row r="811" spans="2:6" x14ac:dyDescent="0.35">
      <c r="B811">
        <v>138855</v>
      </c>
      <c r="C811">
        <v>343</v>
      </c>
      <c r="D811">
        <v>0.1</v>
      </c>
      <c r="E811">
        <v>0.1</v>
      </c>
      <c r="F811">
        <v>60.3</v>
      </c>
    </row>
    <row r="812" spans="2:6" x14ac:dyDescent="0.35">
      <c r="B812">
        <v>138858</v>
      </c>
      <c r="C812">
        <v>273</v>
      </c>
      <c r="D812">
        <v>0.1</v>
      </c>
      <c r="E812">
        <v>0.1</v>
      </c>
      <c r="F812">
        <v>60.4</v>
      </c>
    </row>
    <row r="813" spans="2:6" x14ac:dyDescent="0.35">
      <c r="B813">
        <v>138869</v>
      </c>
      <c r="C813">
        <v>14</v>
      </c>
      <c r="D813">
        <v>0</v>
      </c>
      <c r="E813">
        <v>0</v>
      </c>
      <c r="F813">
        <v>60.4</v>
      </c>
    </row>
    <row r="814" spans="2:6" x14ac:dyDescent="0.35">
      <c r="B814">
        <v>138879</v>
      </c>
      <c r="C814">
        <v>262</v>
      </c>
      <c r="D814">
        <v>0.1</v>
      </c>
      <c r="E814">
        <v>0.1</v>
      </c>
      <c r="F814">
        <v>60.5</v>
      </c>
    </row>
    <row r="815" spans="2:6" x14ac:dyDescent="0.35">
      <c r="B815">
        <v>138897</v>
      </c>
      <c r="C815">
        <v>111</v>
      </c>
      <c r="D815">
        <v>0</v>
      </c>
      <c r="E815">
        <v>0</v>
      </c>
      <c r="F815">
        <v>60.5</v>
      </c>
    </row>
    <row r="816" spans="2:6" x14ac:dyDescent="0.35">
      <c r="B816">
        <v>138918</v>
      </c>
      <c r="C816">
        <v>376</v>
      </c>
      <c r="D816">
        <v>0.1</v>
      </c>
      <c r="E816">
        <v>0.1</v>
      </c>
      <c r="F816">
        <v>60.6</v>
      </c>
    </row>
    <row r="817" spans="2:6" x14ac:dyDescent="0.35">
      <c r="B817">
        <v>138923</v>
      </c>
      <c r="C817">
        <v>426</v>
      </c>
      <c r="D817">
        <v>0.1</v>
      </c>
      <c r="E817">
        <v>0.1</v>
      </c>
      <c r="F817">
        <v>60.8</v>
      </c>
    </row>
    <row r="818" spans="2:6" x14ac:dyDescent="0.35">
      <c r="B818">
        <v>138936</v>
      </c>
      <c r="C818">
        <v>248</v>
      </c>
      <c r="D818">
        <v>0.1</v>
      </c>
      <c r="E818">
        <v>0.1</v>
      </c>
      <c r="F818">
        <v>60.8</v>
      </c>
    </row>
    <row r="819" spans="2:6" x14ac:dyDescent="0.35">
      <c r="B819">
        <v>138937</v>
      </c>
      <c r="C819">
        <v>77</v>
      </c>
      <c r="D819">
        <v>0</v>
      </c>
      <c r="E819">
        <v>0</v>
      </c>
      <c r="F819">
        <v>60.9</v>
      </c>
    </row>
    <row r="820" spans="2:6" x14ac:dyDescent="0.35">
      <c r="B820">
        <v>138960</v>
      </c>
      <c r="C820">
        <v>220</v>
      </c>
      <c r="D820">
        <v>0.1</v>
      </c>
      <c r="E820">
        <v>0.1</v>
      </c>
      <c r="F820">
        <v>60.9</v>
      </c>
    </row>
    <row r="821" spans="2:6" x14ac:dyDescent="0.35">
      <c r="B821">
        <v>138964</v>
      </c>
      <c r="C821">
        <v>56</v>
      </c>
      <c r="D821">
        <v>0</v>
      </c>
      <c r="E821">
        <v>0</v>
      </c>
      <c r="F821">
        <v>60.9</v>
      </c>
    </row>
    <row r="822" spans="2:6" x14ac:dyDescent="0.35">
      <c r="B822">
        <v>138985</v>
      </c>
      <c r="C822">
        <v>142</v>
      </c>
      <c r="D822">
        <v>0</v>
      </c>
      <c r="E822">
        <v>0</v>
      </c>
      <c r="F822">
        <v>61</v>
      </c>
    </row>
    <row r="823" spans="2:6" x14ac:dyDescent="0.35">
      <c r="B823">
        <v>139043</v>
      </c>
      <c r="C823">
        <v>76</v>
      </c>
      <c r="D823">
        <v>0</v>
      </c>
      <c r="E823">
        <v>0</v>
      </c>
      <c r="F823">
        <v>61</v>
      </c>
    </row>
    <row r="824" spans="2:6" x14ac:dyDescent="0.35">
      <c r="B824">
        <v>139048</v>
      </c>
      <c r="C824">
        <v>205</v>
      </c>
      <c r="D824">
        <v>0.1</v>
      </c>
      <c r="E824">
        <v>0.1</v>
      </c>
      <c r="F824">
        <v>61.1</v>
      </c>
    </row>
    <row r="825" spans="2:6" x14ac:dyDescent="0.35">
      <c r="B825">
        <v>139049</v>
      </c>
      <c r="C825">
        <v>87</v>
      </c>
      <c r="D825">
        <v>0</v>
      </c>
      <c r="E825">
        <v>0</v>
      </c>
      <c r="F825">
        <v>61.1</v>
      </c>
    </row>
    <row r="826" spans="2:6" x14ac:dyDescent="0.35">
      <c r="B826">
        <v>139060</v>
      </c>
      <c r="C826">
        <v>524</v>
      </c>
      <c r="D826">
        <v>0.2</v>
      </c>
      <c r="E826">
        <v>0.2</v>
      </c>
      <c r="F826">
        <v>61.3</v>
      </c>
    </row>
    <row r="827" spans="2:6" x14ac:dyDescent="0.35">
      <c r="B827">
        <v>139062</v>
      </c>
      <c r="C827">
        <v>297</v>
      </c>
      <c r="D827">
        <v>0.1</v>
      </c>
      <c r="E827">
        <v>0.1</v>
      </c>
      <c r="F827">
        <v>61.3</v>
      </c>
    </row>
    <row r="828" spans="2:6" x14ac:dyDescent="0.35">
      <c r="B828">
        <v>139067</v>
      </c>
      <c r="C828">
        <v>341</v>
      </c>
      <c r="D828">
        <v>0.1</v>
      </c>
      <c r="E828">
        <v>0.1</v>
      </c>
      <c r="F828">
        <v>61.4</v>
      </c>
    </row>
    <row r="829" spans="2:6" x14ac:dyDescent="0.35">
      <c r="B829">
        <v>139068</v>
      </c>
      <c r="C829">
        <v>267</v>
      </c>
      <c r="D829">
        <v>0.1</v>
      </c>
      <c r="E829">
        <v>0.1</v>
      </c>
      <c r="F829">
        <v>61.5</v>
      </c>
    </row>
    <row r="830" spans="2:6" x14ac:dyDescent="0.35">
      <c r="B830">
        <v>139082</v>
      </c>
      <c r="C830">
        <v>59</v>
      </c>
      <c r="D830">
        <v>0</v>
      </c>
      <c r="E830">
        <v>0</v>
      </c>
      <c r="F830">
        <v>61.5</v>
      </c>
    </row>
    <row r="831" spans="2:6" x14ac:dyDescent="0.35">
      <c r="B831">
        <v>139102</v>
      </c>
      <c r="C831">
        <v>171</v>
      </c>
      <c r="D831">
        <v>0.1</v>
      </c>
      <c r="E831">
        <v>0.1</v>
      </c>
      <c r="F831">
        <v>61.6</v>
      </c>
    </row>
    <row r="832" spans="2:6" x14ac:dyDescent="0.35">
      <c r="B832">
        <v>139118</v>
      </c>
      <c r="C832">
        <v>36</v>
      </c>
      <c r="D832">
        <v>0</v>
      </c>
      <c r="E832">
        <v>0</v>
      </c>
      <c r="F832">
        <v>61.6</v>
      </c>
    </row>
    <row r="833" spans="2:6" x14ac:dyDescent="0.35">
      <c r="B833">
        <v>139130</v>
      </c>
      <c r="C833">
        <v>211</v>
      </c>
      <c r="D833">
        <v>0.1</v>
      </c>
      <c r="E833">
        <v>0.1</v>
      </c>
      <c r="F833">
        <v>61.7</v>
      </c>
    </row>
    <row r="834" spans="2:6" x14ac:dyDescent="0.35">
      <c r="B834">
        <v>139138</v>
      </c>
      <c r="C834">
        <v>17</v>
      </c>
      <c r="D834">
        <v>0</v>
      </c>
      <c r="E834">
        <v>0</v>
      </c>
      <c r="F834">
        <v>61.7</v>
      </c>
    </row>
    <row r="835" spans="2:6" x14ac:dyDescent="0.35">
      <c r="B835">
        <v>139143</v>
      </c>
      <c r="C835">
        <v>54</v>
      </c>
      <c r="D835">
        <v>0</v>
      </c>
      <c r="E835">
        <v>0</v>
      </c>
      <c r="F835">
        <v>61.7</v>
      </c>
    </row>
    <row r="836" spans="2:6" x14ac:dyDescent="0.35">
      <c r="B836">
        <v>139146</v>
      </c>
      <c r="C836">
        <v>522</v>
      </c>
      <c r="D836">
        <v>0.2</v>
      </c>
      <c r="E836">
        <v>0.2</v>
      </c>
      <c r="F836">
        <v>61.8</v>
      </c>
    </row>
    <row r="837" spans="2:6" x14ac:dyDescent="0.35">
      <c r="B837">
        <v>139151</v>
      </c>
      <c r="C837">
        <v>574</v>
      </c>
      <c r="D837">
        <v>0.2</v>
      </c>
      <c r="E837">
        <v>0.2</v>
      </c>
      <c r="F837">
        <v>62</v>
      </c>
    </row>
    <row r="838" spans="2:6" x14ac:dyDescent="0.35">
      <c r="B838">
        <v>139152</v>
      </c>
      <c r="C838">
        <v>680</v>
      </c>
      <c r="D838">
        <v>0.2</v>
      </c>
      <c r="E838">
        <v>0.2</v>
      </c>
      <c r="F838">
        <v>62.2</v>
      </c>
    </row>
    <row r="839" spans="2:6" x14ac:dyDescent="0.35">
      <c r="B839">
        <v>139158</v>
      </c>
      <c r="C839">
        <v>20</v>
      </c>
      <c r="D839">
        <v>0</v>
      </c>
      <c r="E839">
        <v>0</v>
      </c>
      <c r="F839">
        <v>62.2</v>
      </c>
    </row>
    <row r="840" spans="2:6" x14ac:dyDescent="0.35">
      <c r="B840">
        <v>139179</v>
      </c>
      <c r="C840">
        <v>118</v>
      </c>
      <c r="D840">
        <v>0</v>
      </c>
      <c r="E840">
        <v>0</v>
      </c>
      <c r="F840">
        <v>62.3</v>
      </c>
    </row>
    <row r="841" spans="2:6" x14ac:dyDescent="0.35">
      <c r="B841">
        <v>139180</v>
      </c>
      <c r="C841">
        <v>275</v>
      </c>
      <c r="D841">
        <v>0.1</v>
      </c>
      <c r="E841">
        <v>0.1</v>
      </c>
      <c r="F841">
        <v>62.4</v>
      </c>
    </row>
    <row r="842" spans="2:6" x14ac:dyDescent="0.35">
      <c r="B842">
        <v>139189</v>
      </c>
      <c r="C842">
        <v>93</v>
      </c>
      <c r="D842">
        <v>0</v>
      </c>
      <c r="E842">
        <v>0</v>
      </c>
      <c r="F842">
        <v>62.4</v>
      </c>
    </row>
    <row r="843" spans="2:6" x14ac:dyDescent="0.35">
      <c r="B843">
        <v>139193</v>
      </c>
      <c r="C843">
        <v>100</v>
      </c>
      <c r="D843">
        <v>0</v>
      </c>
      <c r="E843">
        <v>0</v>
      </c>
      <c r="F843">
        <v>62.4</v>
      </c>
    </row>
    <row r="844" spans="2:6" x14ac:dyDescent="0.35">
      <c r="B844">
        <v>139210</v>
      </c>
      <c r="C844">
        <v>576</v>
      </c>
      <c r="D844">
        <v>0.2</v>
      </c>
      <c r="E844">
        <v>0.2</v>
      </c>
      <c r="F844">
        <v>62.6</v>
      </c>
    </row>
    <row r="845" spans="2:6" x14ac:dyDescent="0.35">
      <c r="B845">
        <v>139211</v>
      </c>
      <c r="C845">
        <v>524</v>
      </c>
      <c r="D845">
        <v>0.2</v>
      </c>
      <c r="E845">
        <v>0.2</v>
      </c>
      <c r="F845">
        <v>62.7</v>
      </c>
    </row>
    <row r="846" spans="2:6" x14ac:dyDescent="0.35">
      <c r="B846">
        <v>139248</v>
      </c>
      <c r="C846">
        <v>414</v>
      </c>
      <c r="D846">
        <v>0.1</v>
      </c>
      <c r="E846">
        <v>0.1</v>
      </c>
      <c r="F846">
        <v>62.9</v>
      </c>
    </row>
    <row r="847" spans="2:6" x14ac:dyDescent="0.35">
      <c r="B847">
        <v>139258</v>
      </c>
      <c r="C847">
        <v>14</v>
      </c>
      <c r="D847">
        <v>0</v>
      </c>
      <c r="E847">
        <v>0</v>
      </c>
      <c r="F847">
        <v>62.9</v>
      </c>
    </row>
    <row r="848" spans="2:6" x14ac:dyDescent="0.35">
      <c r="B848">
        <v>139272</v>
      </c>
      <c r="C848">
        <v>203</v>
      </c>
      <c r="D848">
        <v>0.1</v>
      </c>
      <c r="E848">
        <v>0.1</v>
      </c>
      <c r="F848">
        <v>62.9</v>
      </c>
    </row>
    <row r="849" spans="2:6" x14ac:dyDescent="0.35">
      <c r="B849">
        <v>139276</v>
      </c>
      <c r="C849">
        <v>53</v>
      </c>
      <c r="D849">
        <v>0</v>
      </c>
      <c r="E849">
        <v>0</v>
      </c>
      <c r="F849">
        <v>62.9</v>
      </c>
    </row>
    <row r="850" spans="2:6" x14ac:dyDescent="0.35">
      <c r="B850">
        <v>139277</v>
      </c>
      <c r="C850">
        <v>73</v>
      </c>
      <c r="D850">
        <v>0</v>
      </c>
      <c r="E850">
        <v>0</v>
      </c>
      <c r="F850">
        <v>63</v>
      </c>
    </row>
    <row r="851" spans="2:6" x14ac:dyDescent="0.35">
      <c r="B851">
        <v>139290</v>
      </c>
      <c r="C851">
        <v>137</v>
      </c>
      <c r="D851">
        <v>0</v>
      </c>
      <c r="E851">
        <v>0</v>
      </c>
      <c r="F851">
        <v>63</v>
      </c>
    </row>
    <row r="852" spans="2:6" x14ac:dyDescent="0.35">
      <c r="B852">
        <v>139304</v>
      </c>
      <c r="C852">
        <v>399</v>
      </c>
      <c r="D852">
        <v>0.1</v>
      </c>
      <c r="E852">
        <v>0.1</v>
      </c>
      <c r="F852">
        <v>63.1</v>
      </c>
    </row>
    <row r="853" spans="2:6" x14ac:dyDescent="0.35">
      <c r="B853">
        <v>139307</v>
      </c>
      <c r="C853">
        <v>24</v>
      </c>
      <c r="D853">
        <v>0</v>
      </c>
      <c r="E853">
        <v>0</v>
      </c>
      <c r="F853">
        <v>63.1</v>
      </c>
    </row>
    <row r="854" spans="2:6" x14ac:dyDescent="0.35">
      <c r="B854">
        <v>139343</v>
      </c>
      <c r="C854">
        <v>24</v>
      </c>
      <c r="D854">
        <v>0</v>
      </c>
      <c r="E854">
        <v>0</v>
      </c>
      <c r="F854">
        <v>63.1</v>
      </c>
    </row>
    <row r="855" spans="2:6" x14ac:dyDescent="0.35">
      <c r="B855">
        <v>139365</v>
      </c>
      <c r="C855">
        <v>112</v>
      </c>
      <c r="D855">
        <v>0</v>
      </c>
      <c r="E855">
        <v>0</v>
      </c>
      <c r="F855">
        <v>63.2</v>
      </c>
    </row>
    <row r="856" spans="2:6" x14ac:dyDescent="0.35">
      <c r="B856">
        <v>139368</v>
      </c>
      <c r="C856">
        <v>1122</v>
      </c>
      <c r="D856">
        <v>0.3</v>
      </c>
      <c r="E856">
        <v>0.3</v>
      </c>
      <c r="F856">
        <v>63.5</v>
      </c>
    </row>
    <row r="857" spans="2:6" x14ac:dyDescent="0.35">
      <c r="B857">
        <v>139401</v>
      </c>
      <c r="C857">
        <v>215</v>
      </c>
      <c r="D857">
        <v>0.1</v>
      </c>
      <c r="E857">
        <v>0.1</v>
      </c>
      <c r="F857">
        <v>63.6</v>
      </c>
    </row>
    <row r="858" spans="2:6" x14ac:dyDescent="0.35">
      <c r="B858">
        <v>139402</v>
      </c>
      <c r="C858">
        <v>298</v>
      </c>
      <c r="D858">
        <v>0.1</v>
      </c>
      <c r="E858">
        <v>0.1</v>
      </c>
      <c r="F858">
        <v>63.7</v>
      </c>
    </row>
    <row r="859" spans="2:6" x14ac:dyDescent="0.35">
      <c r="B859">
        <v>139403</v>
      </c>
      <c r="C859">
        <v>433</v>
      </c>
      <c r="D859">
        <v>0.1</v>
      </c>
      <c r="E859">
        <v>0.1</v>
      </c>
      <c r="F859">
        <v>63.8</v>
      </c>
    </row>
    <row r="860" spans="2:6" x14ac:dyDescent="0.35">
      <c r="B860">
        <v>139405</v>
      </c>
      <c r="C860">
        <v>198</v>
      </c>
      <c r="D860">
        <v>0.1</v>
      </c>
      <c r="E860">
        <v>0.1</v>
      </c>
      <c r="F860">
        <v>63.9</v>
      </c>
    </row>
    <row r="861" spans="2:6" x14ac:dyDescent="0.35">
      <c r="B861">
        <v>139409</v>
      </c>
      <c r="C861">
        <v>289</v>
      </c>
      <c r="D861">
        <v>0.1</v>
      </c>
      <c r="E861">
        <v>0.1</v>
      </c>
      <c r="F861">
        <v>64</v>
      </c>
    </row>
    <row r="862" spans="2:6" x14ac:dyDescent="0.35">
      <c r="B862">
        <v>139413</v>
      </c>
      <c r="C862">
        <v>66</v>
      </c>
      <c r="D862">
        <v>0</v>
      </c>
      <c r="E862">
        <v>0</v>
      </c>
      <c r="F862">
        <v>64</v>
      </c>
    </row>
    <row r="863" spans="2:6" x14ac:dyDescent="0.35">
      <c r="B863">
        <v>139416</v>
      </c>
      <c r="C863">
        <v>112</v>
      </c>
      <c r="D863">
        <v>0</v>
      </c>
      <c r="E863">
        <v>0</v>
      </c>
      <c r="F863">
        <v>64</v>
      </c>
    </row>
    <row r="864" spans="2:6" x14ac:dyDescent="0.35">
      <c r="B864">
        <v>139434</v>
      </c>
      <c r="C864">
        <v>61</v>
      </c>
      <c r="D864">
        <v>0</v>
      </c>
      <c r="E864">
        <v>0</v>
      </c>
      <c r="F864">
        <v>64</v>
      </c>
    </row>
    <row r="865" spans="2:6" x14ac:dyDescent="0.35">
      <c r="B865">
        <v>139538</v>
      </c>
      <c r="C865">
        <v>293</v>
      </c>
      <c r="D865">
        <v>0.1</v>
      </c>
      <c r="E865">
        <v>0.1</v>
      </c>
      <c r="F865">
        <v>64.099999999999994</v>
      </c>
    </row>
    <row r="866" spans="2:6" x14ac:dyDescent="0.35">
      <c r="B866">
        <v>139540</v>
      </c>
      <c r="C866">
        <v>14</v>
      </c>
      <c r="D866">
        <v>0</v>
      </c>
      <c r="E866">
        <v>0</v>
      </c>
      <c r="F866">
        <v>64.099999999999994</v>
      </c>
    </row>
    <row r="867" spans="2:6" x14ac:dyDescent="0.35">
      <c r="B867">
        <v>139542</v>
      </c>
      <c r="C867">
        <v>188</v>
      </c>
      <c r="D867">
        <v>0.1</v>
      </c>
      <c r="E867">
        <v>0.1</v>
      </c>
      <c r="F867">
        <v>64.2</v>
      </c>
    </row>
    <row r="868" spans="2:6" x14ac:dyDescent="0.35">
      <c r="B868">
        <v>139554</v>
      </c>
      <c r="C868">
        <v>129</v>
      </c>
      <c r="D868">
        <v>0</v>
      </c>
      <c r="E868">
        <v>0</v>
      </c>
      <c r="F868">
        <v>64.2</v>
      </c>
    </row>
    <row r="869" spans="2:6" x14ac:dyDescent="0.35">
      <c r="B869">
        <v>139572</v>
      </c>
      <c r="C869">
        <v>27</v>
      </c>
      <c r="D869">
        <v>0</v>
      </c>
      <c r="E869">
        <v>0</v>
      </c>
      <c r="F869">
        <v>64.2</v>
      </c>
    </row>
    <row r="870" spans="2:6" x14ac:dyDescent="0.35">
      <c r="B870">
        <v>139578</v>
      </c>
      <c r="C870">
        <v>63</v>
      </c>
      <c r="D870">
        <v>0</v>
      </c>
      <c r="E870">
        <v>0</v>
      </c>
      <c r="F870">
        <v>64.2</v>
      </c>
    </row>
    <row r="871" spans="2:6" x14ac:dyDescent="0.35">
      <c r="B871">
        <v>139616</v>
      </c>
      <c r="C871">
        <v>341</v>
      </c>
      <c r="D871">
        <v>0.1</v>
      </c>
      <c r="E871">
        <v>0.1</v>
      </c>
      <c r="F871">
        <v>64.3</v>
      </c>
    </row>
    <row r="872" spans="2:6" x14ac:dyDescent="0.35">
      <c r="B872">
        <v>139624</v>
      </c>
      <c r="C872">
        <v>218</v>
      </c>
      <c r="D872">
        <v>0.1</v>
      </c>
      <c r="E872">
        <v>0.1</v>
      </c>
      <c r="F872">
        <v>64.400000000000006</v>
      </c>
    </row>
    <row r="873" spans="2:6" x14ac:dyDescent="0.35">
      <c r="B873">
        <v>139625</v>
      </c>
      <c r="C873">
        <v>10</v>
      </c>
      <c r="D873">
        <v>0</v>
      </c>
      <c r="E873">
        <v>0</v>
      </c>
      <c r="F873">
        <v>64.400000000000006</v>
      </c>
    </row>
    <row r="874" spans="2:6" x14ac:dyDescent="0.35">
      <c r="B874">
        <v>139629</v>
      </c>
      <c r="C874">
        <v>136</v>
      </c>
      <c r="D874">
        <v>0</v>
      </c>
      <c r="E874">
        <v>0</v>
      </c>
      <c r="F874">
        <v>64.5</v>
      </c>
    </row>
    <row r="875" spans="2:6" x14ac:dyDescent="0.35">
      <c r="B875">
        <v>139649</v>
      </c>
      <c r="C875">
        <v>257</v>
      </c>
      <c r="D875">
        <v>0.1</v>
      </c>
      <c r="E875">
        <v>0.1</v>
      </c>
      <c r="F875">
        <v>64.5</v>
      </c>
    </row>
    <row r="876" spans="2:6" x14ac:dyDescent="0.35">
      <c r="B876">
        <v>139655</v>
      </c>
      <c r="C876">
        <v>159</v>
      </c>
      <c r="D876">
        <v>0</v>
      </c>
      <c r="E876">
        <v>0</v>
      </c>
      <c r="F876">
        <v>64.599999999999994</v>
      </c>
    </row>
    <row r="877" spans="2:6" x14ac:dyDescent="0.35">
      <c r="B877">
        <v>139658</v>
      </c>
      <c r="C877">
        <v>10</v>
      </c>
      <c r="D877">
        <v>0</v>
      </c>
      <c r="E877">
        <v>0</v>
      </c>
      <c r="F877">
        <v>64.599999999999994</v>
      </c>
    </row>
    <row r="878" spans="2:6" x14ac:dyDescent="0.35">
      <c r="B878">
        <v>139662</v>
      </c>
      <c r="C878">
        <v>345</v>
      </c>
      <c r="D878">
        <v>0.1</v>
      </c>
      <c r="E878">
        <v>0.1</v>
      </c>
      <c r="F878">
        <v>64.7</v>
      </c>
    </row>
    <row r="879" spans="2:6" x14ac:dyDescent="0.35">
      <c r="B879">
        <v>139671</v>
      </c>
      <c r="C879">
        <v>16</v>
      </c>
      <c r="D879">
        <v>0</v>
      </c>
      <c r="E879">
        <v>0</v>
      </c>
      <c r="F879">
        <v>64.7</v>
      </c>
    </row>
    <row r="880" spans="2:6" x14ac:dyDescent="0.35">
      <c r="B880">
        <v>139675</v>
      </c>
      <c r="C880">
        <v>177</v>
      </c>
      <c r="D880">
        <v>0.1</v>
      </c>
      <c r="E880">
        <v>0.1</v>
      </c>
      <c r="F880">
        <v>64.7</v>
      </c>
    </row>
    <row r="881" spans="2:6" x14ac:dyDescent="0.35">
      <c r="B881">
        <v>139703</v>
      </c>
      <c r="C881">
        <v>143</v>
      </c>
      <c r="D881">
        <v>0</v>
      </c>
      <c r="E881">
        <v>0</v>
      </c>
      <c r="F881">
        <v>64.8</v>
      </c>
    </row>
    <row r="882" spans="2:6" x14ac:dyDescent="0.35">
      <c r="B882">
        <v>139711</v>
      </c>
      <c r="C882">
        <v>505</v>
      </c>
      <c r="D882">
        <v>0.2</v>
      </c>
      <c r="E882">
        <v>0.2</v>
      </c>
      <c r="F882">
        <v>64.900000000000006</v>
      </c>
    </row>
    <row r="883" spans="2:6" x14ac:dyDescent="0.35">
      <c r="B883">
        <v>139732</v>
      </c>
      <c r="C883">
        <v>45</v>
      </c>
      <c r="D883">
        <v>0</v>
      </c>
      <c r="E883">
        <v>0</v>
      </c>
      <c r="F883">
        <v>65</v>
      </c>
    </row>
    <row r="884" spans="2:6" x14ac:dyDescent="0.35">
      <c r="B884">
        <v>139740</v>
      </c>
      <c r="C884">
        <v>10</v>
      </c>
      <c r="D884">
        <v>0</v>
      </c>
      <c r="E884">
        <v>0</v>
      </c>
      <c r="F884">
        <v>65</v>
      </c>
    </row>
    <row r="885" spans="2:6" x14ac:dyDescent="0.35">
      <c r="B885">
        <v>139741</v>
      </c>
      <c r="C885">
        <v>24</v>
      </c>
      <c r="D885">
        <v>0</v>
      </c>
      <c r="E885">
        <v>0</v>
      </c>
      <c r="F885">
        <v>65</v>
      </c>
    </row>
    <row r="886" spans="2:6" x14ac:dyDescent="0.35">
      <c r="B886">
        <v>139765</v>
      </c>
      <c r="C886">
        <v>532</v>
      </c>
      <c r="D886">
        <v>0.2</v>
      </c>
      <c r="E886">
        <v>0.2</v>
      </c>
      <c r="F886">
        <v>65.099999999999994</v>
      </c>
    </row>
    <row r="887" spans="2:6" x14ac:dyDescent="0.35">
      <c r="B887">
        <v>139766</v>
      </c>
      <c r="C887">
        <v>158</v>
      </c>
      <c r="D887">
        <v>0</v>
      </c>
      <c r="E887">
        <v>0</v>
      </c>
      <c r="F887">
        <v>65.2</v>
      </c>
    </row>
    <row r="888" spans="2:6" x14ac:dyDescent="0.35">
      <c r="B888">
        <v>139796</v>
      </c>
      <c r="C888">
        <v>71</v>
      </c>
      <c r="D888">
        <v>0</v>
      </c>
      <c r="E888">
        <v>0</v>
      </c>
      <c r="F888">
        <v>65.2</v>
      </c>
    </row>
    <row r="889" spans="2:6" x14ac:dyDescent="0.35">
      <c r="B889">
        <v>139815</v>
      </c>
      <c r="C889">
        <v>13</v>
      </c>
      <c r="D889">
        <v>0</v>
      </c>
      <c r="E889">
        <v>0</v>
      </c>
      <c r="F889">
        <v>65.2</v>
      </c>
    </row>
    <row r="890" spans="2:6" x14ac:dyDescent="0.35">
      <c r="B890">
        <v>139819</v>
      </c>
      <c r="C890">
        <v>26</v>
      </c>
      <c r="D890">
        <v>0</v>
      </c>
      <c r="E890">
        <v>0</v>
      </c>
      <c r="F890">
        <v>65.2</v>
      </c>
    </row>
    <row r="891" spans="2:6" x14ac:dyDescent="0.35">
      <c r="B891">
        <v>139840</v>
      </c>
      <c r="C891">
        <v>24</v>
      </c>
      <c r="D891">
        <v>0</v>
      </c>
      <c r="E891">
        <v>0</v>
      </c>
      <c r="F891">
        <v>65.2</v>
      </c>
    </row>
    <row r="892" spans="2:6" x14ac:dyDescent="0.35">
      <c r="B892">
        <v>139872</v>
      </c>
      <c r="C892">
        <v>135</v>
      </c>
      <c r="D892">
        <v>0</v>
      </c>
      <c r="E892">
        <v>0</v>
      </c>
      <c r="F892">
        <v>65.3</v>
      </c>
    </row>
    <row r="893" spans="2:6" x14ac:dyDescent="0.35">
      <c r="B893">
        <v>139888</v>
      </c>
      <c r="C893">
        <v>686</v>
      </c>
      <c r="D893">
        <v>0.2</v>
      </c>
      <c r="E893">
        <v>0.2</v>
      </c>
      <c r="F893">
        <v>65.5</v>
      </c>
    </row>
    <row r="894" spans="2:6" x14ac:dyDescent="0.35">
      <c r="B894">
        <v>139918</v>
      </c>
      <c r="C894">
        <v>83</v>
      </c>
      <c r="D894">
        <v>0</v>
      </c>
      <c r="E894">
        <v>0</v>
      </c>
      <c r="F894">
        <v>65.5</v>
      </c>
    </row>
    <row r="895" spans="2:6" x14ac:dyDescent="0.35">
      <c r="B895">
        <v>139924</v>
      </c>
      <c r="C895">
        <v>101</v>
      </c>
      <c r="D895">
        <v>0</v>
      </c>
      <c r="E895">
        <v>0</v>
      </c>
      <c r="F895">
        <v>65.5</v>
      </c>
    </row>
    <row r="896" spans="2:6" x14ac:dyDescent="0.35">
      <c r="B896">
        <v>139953</v>
      </c>
      <c r="C896">
        <v>275</v>
      </c>
      <c r="D896">
        <v>0.1</v>
      </c>
      <c r="E896">
        <v>0.1</v>
      </c>
      <c r="F896">
        <v>65.599999999999994</v>
      </c>
    </row>
    <row r="897" spans="2:6" x14ac:dyDescent="0.35">
      <c r="B897">
        <v>139956</v>
      </c>
      <c r="C897">
        <v>121</v>
      </c>
      <c r="D897">
        <v>0</v>
      </c>
      <c r="E897">
        <v>0</v>
      </c>
      <c r="F897">
        <v>65.599999999999994</v>
      </c>
    </row>
    <row r="898" spans="2:6" x14ac:dyDescent="0.35">
      <c r="B898">
        <v>139961</v>
      </c>
      <c r="C898">
        <v>288</v>
      </c>
      <c r="D898">
        <v>0.1</v>
      </c>
      <c r="E898">
        <v>0.1</v>
      </c>
      <c r="F898">
        <v>65.7</v>
      </c>
    </row>
    <row r="899" spans="2:6" x14ac:dyDescent="0.35">
      <c r="B899">
        <v>139974</v>
      </c>
      <c r="C899">
        <v>16</v>
      </c>
      <c r="D899">
        <v>0</v>
      </c>
      <c r="E899">
        <v>0</v>
      </c>
      <c r="F899">
        <v>65.7</v>
      </c>
    </row>
    <row r="900" spans="2:6" x14ac:dyDescent="0.35">
      <c r="B900">
        <v>139976</v>
      </c>
      <c r="C900">
        <v>25</v>
      </c>
      <c r="D900">
        <v>0</v>
      </c>
      <c r="E900">
        <v>0</v>
      </c>
      <c r="F900">
        <v>65.7</v>
      </c>
    </row>
    <row r="901" spans="2:6" x14ac:dyDescent="0.35">
      <c r="B901">
        <v>139988</v>
      </c>
      <c r="C901">
        <v>645</v>
      </c>
      <c r="D901">
        <v>0.2</v>
      </c>
      <c r="E901">
        <v>0.2</v>
      </c>
      <c r="F901">
        <v>65.900000000000006</v>
      </c>
    </row>
    <row r="902" spans="2:6" x14ac:dyDescent="0.35">
      <c r="B902">
        <v>139994</v>
      </c>
      <c r="C902">
        <v>481</v>
      </c>
      <c r="D902">
        <v>0.1</v>
      </c>
      <c r="E902">
        <v>0.1</v>
      </c>
      <c r="F902">
        <v>66.099999999999994</v>
      </c>
    </row>
    <row r="903" spans="2:6" x14ac:dyDescent="0.35">
      <c r="B903">
        <v>140049</v>
      </c>
      <c r="C903">
        <v>483</v>
      </c>
      <c r="D903">
        <v>0.1</v>
      </c>
      <c r="E903">
        <v>0.1</v>
      </c>
      <c r="F903">
        <v>66.2</v>
      </c>
    </row>
    <row r="904" spans="2:6" x14ac:dyDescent="0.35">
      <c r="B904">
        <v>140079</v>
      </c>
      <c r="C904">
        <v>11</v>
      </c>
      <c r="D904">
        <v>0</v>
      </c>
      <c r="E904">
        <v>0</v>
      </c>
      <c r="F904">
        <v>66.2</v>
      </c>
    </row>
    <row r="905" spans="2:6" x14ac:dyDescent="0.35">
      <c r="B905">
        <v>140093</v>
      </c>
      <c r="C905">
        <v>58</v>
      </c>
      <c r="D905">
        <v>0</v>
      </c>
      <c r="E905">
        <v>0</v>
      </c>
      <c r="F905">
        <v>66.2</v>
      </c>
    </row>
    <row r="906" spans="2:6" x14ac:dyDescent="0.35">
      <c r="B906">
        <v>140103</v>
      </c>
      <c r="C906">
        <v>126</v>
      </c>
      <c r="D906">
        <v>0</v>
      </c>
      <c r="E906">
        <v>0</v>
      </c>
      <c r="F906">
        <v>66.3</v>
      </c>
    </row>
    <row r="907" spans="2:6" x14ac:dyDescent="0.35">
      <c r="B907">
        <v>140104</v>
      </c>
      <c r="C907">
        <v>339</v>
      </c>
      <c r="D907">
        <v>0.1</v>
      </c>
      <c r="E907">
        <v>0.1</v>
      </c>
      <c r="F907">
        <v>66.400000000000006</v>
      </c>
    </row>
    <row r="908" spans="2:6" x14ac:dyDescent="0.35">
      <c r="B908">
        <v>140123</v>
      </c>
      <c r="C908">
        <v>116</v>
      </c>
      <c r="D908">
        <v>0</v>
      </c>
      <c r="E908">
        <v>0</v>
      </c>
      <c r="F908">
        <v>66.400000000000006</v>
      </c>
    </row>
    <row r="909" spans="2:6" x14ac:dyDescent="0.35">
      <c r="B909">
        <v>140149</v>
      </c>
      <c r="C909">
        <v>70</v>
      </c>
      <c r="D909">
        <v>0</v>
      </c>
      <c r="E909">
        <v>0</v>
      </c>
      <c r="F909">
        <v>66.400000000000006</v>
      </c>
    </row>
    <row r="910" spans="2:6" x14ac:dyDescent="0.35">
      <c r="B910">
        <v>140154</v>
      </c>
      <c r="C910">
        <v>309</v>
      </c>
      <c r="D910">
        <v>0.1</v>
      </c>
      <c r="E910">
        <v>0.1</v>
      </c>
      <c r="F910">
        <v>66.5</v>
      </c>
    </row>
    <row r="911" spans="2:6" x14ac:dyDescent="0.35">
      <c r="B911">
        <v>140182</v>
      </c>
      <c r="C911">
        <v>218</v>
      </c>
      <c r="D911">
        <v>0.1</v>
      </c>
      <c r="E911">
        <v>0.1</v>
      </c>
      <c r="F911">
        <v>66.599999999999994</v>
      </c>
    </row>
    <row r="912" spans="2:6" x14ac:dyDescent="0.35">
      <c r="B912">
        <v>140199</v>
      </c>
      <c r="C912">
        <v>335</v>
      </c>
      <c r="D912">
        <v>0.1</v>
      </c>
      <c r="E912">
        <v>0.1</v>
      </c>
      <c r="F912">
        <v>66.7</v>
      </c>
    </row>
    <row r="913" spans="2:6" x14ac:dyDescent="0.35">
      <c r="B913">
        <v>140212</v>
      </c>
      <c r="C913">
        <v>257</v>
      </c>
      <c r="D913">
        <v>0.1</v>
      </c>
      <c r="E913">
        <v>0.1</v>
      </c>
      <c r="F913">
        <v>66.8</v>
      </c>
    </row>
    <row r="914" spans="2:6" x14ac:dyDescent="0.35">
      <c r="B914">
        <v>140249</v>
      </c>
      <c r="C914">
        <v>63</v>
      </c>
      <c r="D914">
        <v>0</v>
      </c>
      <c r="E914">
        <v>0</v>
      </c>
      <c r="F914">
        <v>66.8</v>
      </c>
    </row>
    <row r="915" spans="2:6" x14ac:dyDescent="0.35">
      <c r="B915">
        <v>140277</v>
      </c>
      <c r="C915">
        <v>74</v>
      </c>
      <c r="D915">
        <v>0</v>
      </c>
      <c r="E915">
        <v>0</v>
      </c>
      <c r="F915">
        <v>66.8</v>
      </c>
    </row>
    <row r="916" spans="2:6" x14ac:dyDescent="0.35">
      <c r="B916">
        <v>140292</v>
      </c>
      <c r="C916">
        <v>13</v>
      </c>
      <c r="D916">
        <v>0</v>
      </c>
      <c r="E916">
        <v>0</v>
      </c>
      <c r="F916">
        <v>66.8</v>
      </c>
    </row>
    <row r="917" spans="2:6" x14ac:dyDescent="0.35">
      <c r="B917">
        <v>140364</v>
      </c>
      <c r="C917">
        <v>476</v>
      </c>
      <c r="D917">
        <v>0.1</v>
      </c>
      <c r="E917">
        <v>0.1</v>
      </c>
      <c r="F917">
        <v>67</v>
      </c>
    </row>
    <row r="918" spans="2:6" x14ac:dyDescent="0.35">
      <c r="B918">
        <v>140369</v>
      </c>
      <c r="C918">
        <v>369</v>
      </c>
      <c r="D918">
        <v>0.1</v>
      </c>
      <c r="E918">
        <v>0.1</v>
      </c>
      <c r="F918">
        <v>67.099999999999994</v>
      </c>
    </row>
    <row r="919" spans="2:6" x14ac:dyDescent="0.35">
      <c r="B919">
        <v>140371</v>
      </c>
      <c r="C919">
        <v>153</v>
      </c>
      <c r="D919">
        <v>0</v>
      </c>
      <c r="E919">
        <v>0</v>
      </c>
      <c r="F919">
        <v>67.099999999999994</v>
      </c>
    </row>
    <row r="920" spans="2:6" x14ac:dyDescent="0.35">
      <c r="B920">
        <v>140416</v>
      </c>
      <c r="C920">
        <v>27</v>
      </c>
      <c r="D920">
        <v>0</v>
      </c>
      <c r="E920">
        <v>0</v>
      </c>
      <c r="F920">
        <v>67.099999999999994</v>
      </c>
    </row>
    <row r="921" spans="2:6" x14ac:dyDescent="0.35">
      <c r="B921">
        <v>140424</v>
      </c>
      <c r="C921">
        <v>222</v>
      </c>
      <c r="D921">
        <v>0.1</v>
      </c>
      <c r="E921">
        <v>0.1</v>
      </c>
      <c r="F921">
        <v>67.2</v>
      </c>
    </row>
    <row r="922" spans="2:6" x14ac:dyDescent="0.35">
      <c r="B922">
        <v>140457</v>
      </c>
      <c r="C922">
        <v>45</v>
      </c>
      <c r="D922">
        <v>0</v>
      </c>
      <c r="E922">
        <v>0</v>
      </c>
      <c r="F922">
        <v>67.2</v>
      </c>
    </row>
    <row r="923" spans="2:6" x14ac:dyDescent="0.35">
      <c r="B923">
        <v>140510</v>
      </c>
      <c r="C923">
        <v>238</v>
      </c>
      <c r="D923">
        <v>0.1</v>
      </c>
      <c r="E923">
        <v>0.1</v>
      </c>
      <c r="F923">
        <v>67.3</v>
      </c>
    </row>
    <row r="924" spans="2:6" x14ac:dyDescent="0.35">
      <c r="B924">
        <v>140515</v>
      </c>
      <c r="C924">
        <v>172</v>
      </c>
      <c r="D924">
        <v>0.1</v>
      </c>
      <c r="E924">
        <v>0.1</v>
      </c>
      <c r="F924">
        <v>67.3</v>
      </c>
    </row>
    <row r="925" spans="2:6" x14ac:dyDescent="0.35">
      <c r="B925">
        <v>140534</v>
      </c>
      <c r="C925">
        <v>720</v>
      </c>
      <c r="D925">
        <v>0.2</v>
      </c>
      <c r="E925">
        <v>0.2</v>
      </c>
      <c r="F925">
        <v>67.599999999999994</v>
      </c>
    </row>
    <row r="926" spans="2:6" x14ac:dyDescent="0.35">
      <c r="B926">
        <v>140549</v>
      </c>
      <c r="C926">
        <v>234</v>
      </c>
      <c r="D926">
        <v>0.1</v>
      </c>
      <c r="E926">
        <v>0.1</v>
      </c>
      <c r="F926">
        <v>67.599999999999994</v>
      </c>
    </row>
    <row r="927" spans="2:6" x14ac:dyDescent="0.35">
      <c r="B927">
        <v>140553</v>
      </c>
      <c r="C927">
        <v>104</v>
      </c>
      <c r="D927">
        <v>0</v>
      </c>
      <c r="E927">
        <v>0</v>
      </c>
      <c r="F927">
        <v>67.7</v>
      </c>
    </row>
    <row r="928" spans="2:6" x14ac:dyDescent="0.35">
      <c r="B928">
        <v>140605</v>
      </c>
      <c r="C928">
        <v>431</v>
      </c>
      <c r="D928">
        <v>0.1</v>
      </c>
      <c r="E928">
        <v>0.1</v>
      </c>
      <c r="F928">
        <v>67.8</v>
      </c>
    </row>
    <row r="929" spans="2:6" x14ac:dyDescent="0.35">
      <c r="B929">
        <v>140633</v>
      </c>
      <c r="C929">
        <v>362</v>
      </c>
      <c r="D929">
        <v>0.1</v>
      </c>
      <c r="E929">
        <v>0.1</v>
      </c>
      <c r="F929">
        <v>67.900000000000006</v>
      </c>
    </row>
    <row r="930" spans="2:6" x14ac:dyDescent="0.35">
      <c r="B930">
        <v>140646</v>
      </c>
      <c r="C930">
        <v>351</v>
      </c>
      <c r="D930">
        <v>0.1</v>
      </c>
      <c r="E930">
        <v>0.1</v>
      </c>
      <c r="F930">
        <v>68</v>
      </c>
    </row>
    <row r="931" spans="2:6" x14ac:dyDescent="0.35">
      <c r="B931">
        <v>140650</v>
      </c>
      <c r="C931">
        <v>720</v>
      </c>
      <c r="D931">
        <v>0.2</v>
      </c>
      <c r="E931">
        <v>0.2</v>
      </c>
      <c r="F931">
        <v>68.2</v>
      </c>
    </row>
    <row r="932" spans="2:6" x14ac:dyDescent="0.35">
      <c r="B932">
        <v>140654</v>
      </c>
      <c r="C932">
        <v>53</v>
      </c>
      <c r="D932">
        <v>0</v>
      </c>
      <c r="E932">
        <v>0</v>
      </c>
      <c r="F932">
        <v>68.2</v>
      </c>
    </row>
    <row r="933" spans="2:6" x14ac:dyDescent="0.35">
      <c r="B933">
        <v>140675</v>
      </c>
      <c r="C933">
        <v>141</v>
      </c>
      <c r="D933">
        <v>0</v>
      </c>
      <c r="E933">
        <v>0</v>
      </c>
      <c r="F933">
        <v>68.3</v>
      </c>
    </row>
    <row r="934" spans="2:6" x14ac:dyDescent="0.35">
      <c r="B934">
        <v>140679</v>
      </c>
      <c r="C934">
        <v>345</v>
      </c>
      <c r="D934">
        <v>0.1</v>
      </c>
      <c r="E934">
        <v>0.1</v>
      </c>
      <c r="F934">
        <v>68.400000000000006</v>
      </c>
    </row>
    <row r="935" spans="2:6" x14ac:dyDescent="0.35">
      <c r="B935">
        <v>140691</v>
      </c>
      <c r="C935">
        <v>164</v>
      </c>
      <c r="D935">
        <v>0</v>
      </c>
      <c r="E935">
        <v>0</v>
      </c>
      <c r="F935">
        <v>68.400000000000006</v>
      </c>
    </row>
    <row r="936" spans="2:6" x14ac:dyDescent="0.35">
      <c r="B936">
        <v>140701</v>
      </c>
      <c r="C936">
        <v>45</v>
      </c>
      <c r="D936">
        <v>0</v>
      </c>
      <c r="E936">
        <v>0</v>
      </c>
      <c r="F936">
        <v>68.400000000000006</v>
      </c>
    </row>
    <row r="937" spans="2:6" x14ac:dyDescent="0.35">
      <c r="B937">
        <v>140787</v>
      </c>
      <c r="C937">
        <v>101</v>
      </c>
      <c r="D937">
        <v>0</v>
      </c>
      <c r="E937">
        <v>0</v>
      </c>
      <c r="F937">
        <v>68.5</v>
      </c>
    </row>
    <row r="938" spans="2:6" x14ac:dyDescent="0.35">
      <c r="B938">
        <v>140791</v>
      </c>
      <c r="C938">
        <v>167</v>
      </c>
      <c r="D938">
        <v>0.1</v>
      </c>
      <c r="E938">
        <v>0.1</v>
      </c>
      <c r="F938">
        <v>68.5</v>
      </c>
    </row>
    <row r="939" spans="2:6" x14ac:dyDescent="0.35">
      <c r="B939">
        <v>140802</v>
      </c>
      <c r="C939">
        <v>289</v>
      </c>
      <c r="D939">
        <v>0.1</v>
      </c>
      <c r="E939">
        <v>0.1</v>
      </c>
      <c r="F939">
        <v>68.599999999999994</v>
      </c>
    </row>
    <row r="940" spans="2:6" x14ac:dyDescent="0.35">
      <c r="B940">
        <v>140806</v>
      </c>
      <c r="C940">
        <v>14</v>
      </c>
      <c r="D940">
        <v>0</v>
      </c>
      <c r="E940">
        <v>0</v>
      </c>
      <c r="F940">
        <v>68.599999999999994</v>
      </c>
    </row>
    <row r="941" spans="2:6" x14ac:dyDescent="0.35">
      <c r="B941">
        <v>140807</v>
      </c>
      <c r="C941">
        <v>13</v>
      </c>
      <c r="D941">
        <v>0</v>
      </c>
      <c r="E941">
        <v>0</v>
      </c>
      <c r="F941">
        <v>68.599999999999994</v>
      </c>
    </row>
    <row r="942" spans="2:6" x14ac:dyDescent="0.35">
      <c r="B942">
        <v>140845</v>
      </c>
      <c r="C942">
        <v>75</v>
      </c>
      <c r="D942">
        <v>0</v>
      </c>
      <c r="E942">
        <v>0</v>
      </c>
      <c r="F942">
        <v>68.599999999999994</v>
      </c>
    </row>
    <row r="943" spans="2:6" x14ac:dyDescent="0.35">
      <c r="B943">
        <v>140863</v>
      </c>
      <c r="C943">
        <v>396</v>
      </c>
      <c r="D943">
        <v>0.1</v>
      </c>
      <c r="E943">
        <v>0.1</v>
      </c>
      <c r="F943">
        <v>68.8</v>
      </c>
    </row>
    <row r="944" spans="2:6" x14ac:dyDescent="0.35">
      <c r="B944">
        <v>140874</v>
      </c>
      <c r="C944">
        <v>526</v>
      </c>
      <c r="D944">
        <v>0.2</v>
      </c>
      <c r="E944">
        <v>0.2</v>
      </c>
      <c r="F944">
        <v>68.900000000000006</v>
      </c>
    </row>
    <row r="945" spans="2:6" x14ac:dyDescent="0.35">
      <c r="B945">
        <v>140893</v>
      </c>
      <c r="C945">
        <v>158</v>
      </c>
      <c r="D945">
        <v>0</v>
      </c>
      <c r="E945">
        <v>0</v>
      </c>
      <c r="F945">
        <v>69</v>
      </c>
    </row>
    <row r="946" spans="2:6" x14ac:dyDescent="0.35">
      <c r="B946">
        <v>140922</v>
      </c>
      <c r="C946">
        <v>320</v>
      </c>
      <c r="D946">
        <v>0.1</v>
      </c>
      <c r="E946">
        <v>0.1</v>
      </c>
      <c r="F946">
        <v>69.099999999999994</v>
      </c>
    </row>
    <row r="947" spans="2:6" x14ac:dyDescent="0.35">
      <c r="B947">
        <v>140939</v>
      </c>
      <c r="C947">
        <v>118</v>
      </c>
      <c r="D947">
        <v>0</v>
      </c>
      <c r="E947">
        <v>0</v>
      </c>
      <c r="F947">
        <v>69.099999999999994</v>
      </c>
    </row>
    <row r="948" spans="2:6" x14ac:dyDescent="0.35">
      <c r="B948">
        <v>140957</v>
      </c>
      <c r="C948">
        <v>84</v>
      </c>
      <c r="D948">
        <v>0</v>
      </c>
      <c r="E948">
        <v>0</v>
      </c>
      <c r="F948">
        <v>69.099999999999994</v>
      </c>
    </row>
    <row r="949" spans="2:6" x14ac:dyDescent="0.35">
      <c r="B949">
        <v>140961</v>
      </c>
      <c r="C949">
        <v>95</v>
      </c>
      <c r="D949">
        <v>0</v>
      </c>
      <c r="E949">
        <v>0</v>
      </c>
      <c r="F949">
        <v>69.2</v>
      </c>
    </row>
    <row r="950" spans="2:6" x14ac:dyDescent="0.35">
      <c r="B950">
        <v>140965</v>
      </c>
      <c r="C950">
        <v>116</v>
      </c>
      <c r="D950">
        <v>0</v>
      </c>
      <c r="E950">
        <v>0</v>
      </c>
      <c r="F950">
        <v>69.2</v>
      </c>
    </row>
    <row r="951" spans="2:6" x14ac:dyDescent="0.35">
      <c r="B951">
        <v>140966</v>
      </c>
      <c r="C951">
        <v>100</v>
      </c>
      <c r="D951">
        <v>0</v>
      </c>
      <c r="E951">
        <v>0</v>
      </c>
      <c r="F951">
        <v>69.2</v>
      </c>
    </row>
    <row r="952" spans="2:6" x14ac:dyDescent="0.35">
      <c r="B952">
        <v>140985</v>
      </c>
      <c r="C952">
        <v>371</v>
      </c>
      <c r="D952">
        <v>0.1</v>
      </c>
      <c r="E952">
        <v>0.1</v>
      </c>
      <c r="F952">
        <v>69.3</v>
      </c>
    </row>
    <row r="953" spans="2:6" x14ac:dyDescent="0.35">
      <c r="B953">
        <v>141019</v>
      </c>
      <c r="C953">
        <v>251</v>
      </c>
      <c r="D953">
        <v>0.1</v>
      </c>
      <c r="E953">
        <v>0.1</v>
      </c>
      <c r="F953">
        <v>69.400000000000006</v>
      </c>
    </row>
    <row r="954" spans="2:6" x14ac:dyDescent="0.35">
      <c r="B954">
        <v>141034</v>
      </c>
      <c r="C954">
        <v>40</v>
      </c>
      <c r="D954">
        <v>0</v>
      </c>
      <c r="E954">
        <v>0</v>
      </c>
      <c r="F954">
        <v>69.400000000000006</v>
      </c>
    </row>
    <row r="955" spans="2:6" x14ac:dyDescent="0.35">
      <c r="B955">
        <v>141063</v>
      </c>
      <c r="C955">
        <v>516</v>
      </c>
      <c r="D955">
        <v>0.2</v>
      </c>
      <c r="E955">
        <v>0.2</v>
      </c>
      <c r="F955">
        <v>69.599999999999994</v>
      </c>
    </row>
    <row r="956" spans="2:6" x14ac:dyDescent="0.35">
      <c r="B956">
        <v>141074</v>
      </c>
      <c r="C956">
        <v>193</v>
      </c>
      <c r="D956">
        <v>0.1</v>
      </c>
      <c r="E956">
        <v>0.1</v>
      </c>
      <c r="F956">
        <v>69.599999999999994</v>
      </c>
    </row>
    <row r="957" spans="2:6" x14ac:dyDescent="0.35">
      <c r="B957">
        <v>141101</v>
      </c>
      <c r="C957">
        <v>18</v>
      </c>
      <c r="D957">
        <v>0</v>
      </c>
      <c r="E957">
        <v>0</v>
      </c>
      <c r="F957">
        <v>69.599999999999994</v>
      </c>
    </row>
    <row r="958" spans="2:6" x14ac:dyDescent="0.35">
      <c r="B958">
        <v>141132</v>
      </c>
      <c r="C958">
        <v>502</v>
      </c>
      <c r="D958">
        <v>0.2</v>
      </c>
      <c r="E958">
        <v>0.2</v>
      </c>
      <c r="F958">
        <v>69.8</v>
      </c>
    </row>
    <row r="959" spans="2:6" x14ac:dyDescent="0.35">
      <c r="B959">
        <v>141166</v>
      </c>
      <c r="C959">
        <v>176</v>
      </c>
      <c r="D959">
        <v>0.1</v>
      </c>
      <c r="E959">
        <v>0.1</v>
      </c>
      <c r="F959">
        <v>69.8</v>
      </c>
    </row>
    <row r="960" spans="2:6" x14ac:dyDescent="0.35">
      <c r="B960">
        <v>141175</v>
      </c>
      <c r="C960">
        <v>186</v>
      </c>
      <c r="D960">
        <v>0.1</v>
      </c>
      <c r="E960">
        <v>0.1</v>
      </c>
      <c r="F960">
        <v>69.900000000000006</v>
      </c>
    </row>
    <row r="961" spans="2:6" x14ac:dyDescent="0.35">
      <c r="B961">
        <v>141179</v>
      </c>
      <c r="C961">
        <v>71</v>
      </c>
      <c r="D961">
        <v>0</v>
      </c>
      <c r="E961">
        <v>0</v>
      </c>
      <c r="F961">
        <v>69.900000000000006</v>
      </c>
    </row>
    <row r="962" spans="2:6" x14ac:dyDescent="0.35">
      <c r="B962">
        <v>141248</v>
      </c>
      <c r="C962">
        <v>205</v>
      </c>
      <c r="D962">
        <v>0.1</v>
      </c>
      <c r="E962">
        <v>0.1</v>
      </c>
      <c r="F962">
        <v>70</v>
      </c>
    </row>
    <row r="963" spans="2:6" x14ac:dyDescent="0.35">
      <c r="B963">
        <v>141257</v>
      </c>
      <c r="C963">
        <v>219</v>
      </c>
      <c r="D963">
        <v>0.1</v>
      </c>
      <c r="E963">
        <v>0.1</v>
      </c>
      <c r="F963">
        <v>70.099999999999994</v>
      </c>
    </row>
    <row r="964" spans="2:6" x14ac:dyDescent="0.35">
      <c r="B964">
        <v>141264</v>
      </c>
      <c r="C964">
        <v>469</v>
      </c>
      <c r="D964">
        <v>0.1</v>
      </c>
      <c r="E964">
        <v>0.1</v>
      </c>
      <c r="F964">
        <v>70.2</v>
      </c>
    </row>
    <row r="965" spans="2:6" x14ac:dyDescent="0.35">
      <c r="B965">
        <v>141269</v>
      </c>
      <c r="C965">
        <v>215</v>
      </c>
      <c r="D965">
        <v>0.1</v>
      </c>
      <c r="E965">
        <v>0.1</v>
      </c>
      <c r="F965">
        <v>70.3</v>
      </c>
    </row>
    <row r="966" spans="2:6" x14ac:dyDescent="0.35">
      <c r="B966">
        <v>141307</v>
      </c>
      <c r="C966">
        <v>298</v>
      </c>
      <c r="D966">
        <v>0.1</v>
      </c>
      <c r="E966">
        <v>0.1</v>
      </c>
      <c r="F966">
        <v>70.3</v>
      </c>
    </row>
    <row r="967" spans="2:6" x14ac:dyDescent="0.35">
      <c r="B967">
        <v>141321</v>
      </c>
      <c r="C967">
        <v>150</v>
      </c>
      <c r="D967">
        <v>0</v>
      </c>
      <c r="E967">
        <v>0</v>
      </c>
      <c r="F967">
        <v>70.400000000000006</v>
      </c>
    </row>
    <row r="968" spans="2:6" x14ac:dyDescent="0.35">
      <c r="B968">
        <v>141325</v>
      </c>
      <c r="C968">
        <v>329</v>
      </c>
      <c r="D968">
        <v>0.1</v>
      </c>
      <c r="E968">
        <v>0.1</v>
      </c>
      <c r="F968">
        <v>70.5</v>
      </c>
    </row>
    <row r="969" spans="2:6" x14ac:dyDescent="0.35">
      <c r="B969">
        <v>141328</v>
      </c>
      <c r="C969">
        <v>336</v>
      </c>
      <c r="D969">
        <v>0.1</v>
      </c>
      <c r="E969">
        <v>0.1</v>
      </c>
      <c r="F969">
        <v>70.599999999999994</v>
      </c>
    </row>
    <row r="970" spans="2:6" x14ac:dyDescent="0.35">
      <c r="B970">
        <v>141331</v>
      </c>
      <c r="C970">
        <v>62</v>
      </c>
      <c r="D970">
        <v>0</v>
      </c>
      <c r="E970">
        <v>0</v>
      </c>
      <c r="F970">
        <v>70.599999999999994</v>
      </c>
    </row>
    <row r="971" spans="2:6" x14ac:dyDescent="0.35">
      <c r="B971">
        <v>141342</v>
      </c>
      <c r="C971">
        <v>72</v>
      </c>
      <c r="D971">
        <v>0</v>
      </c>
      <c r="E971">
        <v>0</v>
      </c>
      <c r="F971">
        <v>70.599999999999994</v>
      </c>
    </row>
    <row r="972" spans="2:6" x14ac:dyDescent="0.35">
      <c r="B972">
        <v>141349</v>
      </c>
      <c r="C972">
        <v>15</v>
      </c>
      <c r="D972">
        <v>0</v>
      </c>
      <c r="E972">
        <v>0</v>
      </c>
      <c r="F972">
        <v>70.599999999999994</v>
      </c>
    </row>
    <row r="973" spans="2:6" x14ac:dyDescent="0.35">
      <c r="B973">
        <v>141370</v>
      </c>
      <c r="C973">
        <v>404</v>
      </c>
      <c r="D973">
        <v>0.1</v>
      </c>
      <c r="E973">
        <v>0.1</v>
      </c>
      <c r="F973">
        <v>70.8</v>
      </c>
    </row>
    <row r="974" spans="2:6" x14ac:dyDescent="0.35">
      <c r="B974">
        <v>141391</v>
      </c>
      <c r="C974">
        <v>215</v>
      </c>
      <c r="D974">
        <v>0.1</v>
      </c>
      <c r="E974">
        <v>0.1</v>
      </c>
      <c r="F974">
        <v>70.8</v>
      </c>
    </row>
    <row r="975" spans="2:6" x14ac:dyDescent="0.35">
      <c r="B975">
        <v>141395</v>
      </c>
      <c r="C975">
        <v>73</v>
      </c>
      <c r="D975">
        <v>0</v>
      </c>
      <c r="E975">
        <v>0</v>
      </c>
      <c r="F975">
        <v>70.8</v>
      </c>
    </row>
    <row r="976" spans="2:6" x14ac:dyDescent="0.35">
      <c r="B976">
        <v>141399</v>
      </c>
      <c r="C976">
        <v>336</v>
      </c>
      <c r="D976">
        <v>0.1</v>
      </c>
      <c r="E976">
        <v>0.1</v>
      </c>
      <c r="F976">
        <v>70.900000000000006</v>
      </c>
    </row>
    <row r="977" spans="2:6" x14ac:dyDescent="0.35">
      <c r="B977">
        <v>141407</v>
      </c>
      <c r="C977">
        <v>24</v>
      </c>
      <c r="D977">
        <v>0</v>
      </c>
      <c r="E977">
        <v>0</v>
      </c>
      <c r="F977">
        <v>71</v>
      </c>
    </row>
    <row r="978" spans="2:6" x14ac:dyDescent="0.35">
      <c r="B978">
        <v>141466</v>
      </c>
      <c r="C978">
        <v>587</v>
      </c>
      <c r="D978">
        <v>0.2</v>
      </c>
      <c r="E978">
        <v>0.2</v>
      </c>
      <c r="F978">
        <v>71.099999999999994</v>
      </c>
    </row>
    <row r="979" spans="2:6" x14ac:dyDescent="0.35">
      <c r="B979">
        <v>141475</v>
      </c>
      <c r="C979">
        <v>90</v>
      </c>
      <c r="D979">
        <v>0</v>
      </c>
      <c r="E979">
        <v>0</v>
      </c>
      <c r="F979">
        <v>71.2</v>
      </c>
    </row>
    <row r="980" spans="2:6" x14ac:dyDescent="0.35">
      <c r="B980">
        <v>141499</v>
      </c>
      <c r="C980">
        <v>760</v>
      </c>
      <c r="D980">
        <v>0.2</v>
      </c>
      <c r="E980">
        <v>0.2</v>
      </c>
      <c r="F980">
        <v>71.400000000000006</v>
      </c>
    </row>
    <row r="981" spans="2:6" x14ac:dyDescent="0.35">
      <c r="B981">
        <v>141559</v>
      </c>
      <c r="C981">
        <v>51</v>
      </c>
      <c r="D981">
        <v>0</v>
      </c>
      <c r="E981">
        <v>0</v>
      </c>
      <c r="F981">
        <v>71.400000000000006</v>
      </c>
    </row>
    <row r="982" spans="2:6" x14ac:dyDescent="0.35">
      <c r="B982">
        <v>141570</v>
      </c>
      <c r="C982">
        <v>47</v>
      </c>
      <c r="D982">
        <v>0</v>
      </c>
      <c r="E982">
        <v>0</v>
      </c>
      <c r="F982">
        <v>71.400000000000006</v>
      </c>
    </row>
    <row r="983" spans="2:6" x14ac:dyDescent="0.35">
      <c r="B983">
        <v>141581</v>
      </c>
      <c r="C983">
        <v>23</v>
      </c>
      <c r="D983">
        <v>0</v>
      </c>
      <c r="E983">
        <v>0</v>
      </c>
      <c r="F983">
        <v>71.400000000000006</v>
      </c>
    </row>
    <row r="984" spans="2:6" x14ac:dyDescent="0.35">
      <c r="B984">
        <v>141585</v>
      </c>
      <c r="C984">
        <v>11</v>
      </c>
      <c r="D984">
        <v>0</v>
      </c>
      <c r="E984">
        <v>0</v>
      </c>
      <c r="F984">
        <v>71.400000000000006</v>
      </c>
    </row>
    <row r="985" spans="2:6" x14ac:dyDescent="0.35">
      <c r="B985">
        <v>141598</v>
      </c>
      <c r="C985">
        <v>490</v>
      </c>
      <c r="D985">
        <v>0.1</v>
      </c>
      <c r="E985">
        <v>0.1</v>
      </c>
      <c r="F985">
        <v>71.599999999999994</v>
      </c>
    </row>
    <row r="986" spans="2:6" x14ac:dyDescent="0.35">
      <c r="B986">
        <v>141639</v>
      </c>
      <c r="C986">
        <v>18</v>
      </c>
      <c r="D986">
        <v>0</v>
      </c>
      <c r="E986">
        <v>0</v>
      </c>
      <c r="F986">
        <v>71.599999999999994</v>
      </c>
    </row>
    <row r="987" spans="2:6" x14ac:dyDescent="0.35">
      <c r="B987">
        <v>141652</v>
      </c>
      <c r="C987">
        <v>305</v>
      </c>
      <c r="D987">
        <v>0.1</v>
      </c>
      <c r="E987">
        <v>0.1</v>
      </c>
      <c r="F987">
        <v>71.7</v>
      </c>
    </row>
    <row r="988" spans="2:6" x14ac:dyDescent="0.35">
      <c r="B988">
        <v>141665</v>
      </c>
      <c r="C988">
        <v>449</v>
      </c>
      <c r="D988">
        <v>0.1</v>
      </c>
      <c r="E988">
        <v>0.1</v>
      </c>
      <c r="F988">
        <v>71.8</v>
      </c>
    </row>
    <row r="989" spans="2:6" x14ac:dyDescent="0.35">
      <c r="B989">
        <v>141693</v>
      </c>
      <c r="C989">
        <v>62</v>
      </c>
      <c r="D989">
        <v>0</v>
      </c>
      <c r="E989">
        <v>0</v>
      </c>
      <c r="F989">
        <v>71.8</v>
      </c>
    </row>
    <row r="990" spans="2:6" x14ac:dyDescent="0.35">
      <c r="B990">
        <v>141698</v>
      </c>
      <c r="C990">
        <v>234</v>
      </c>
      <c r="D990">
        <v>0.1</v>
      </c>
      <c r="E990">
        <v>0.1</v>
      </c>
      <c r="F990">
        <v>71.900000000000006</v>
      </c>
    </row>
    <row r="991" spans="2:6" x14ac:dyDescent="0.35">
      <c r="B991">
        <v>141705</v>
      </c>
      <c r="C991">
        <v>154</v>
      </c>
      <c r="D991">
        <v>0</v>
      </c>
      <c r="E991">
        <v>0</v>
      </c>
      <c r="F991">
        <v>71.900000000000006</v>
      </c>
    </row>
    <row r="992" spans="2:6" x14ac:dyDescent="0.35">
      <c r="B992">
        <v>141735</v>
      </c>
      <c r="C992">
        <v>189</v>
      </c>
      <c r="D992">
        <v>0.1</v>
      </c>
      <c r="E992">
        <v>0.1</v>
      </c>
      <c r="F992">
        <v>72</v>
      </c>
    </row>
    <row r="993" spans="2:6" x14ac:dyDescent="0.35">
      <c r="B993">
        <v>141741</v>
      </c>
      <c r="C993">
        <v>98</v>
      </c>
      <c r="D993">
        <v>0</v>
      </c>
      <c r="E993">
        <v>0</v>
      </c>
      <c r="F993">
        <v>72</v>
      </c>
    </row>
    <row r="994" spans="2:6" x14ac:dyDescent="0.35">
      <c r="B994">
        <v>141752</v>
      </c>
      <c r="C994">
        <v>135</v>
      </c>
      <c r="D994">
        <v>0</v>
      </c>
      <c r="E994">
        <v>0</v>
      </c>
      <c r="F994">
        <v>72.099999999999994</v>
      </c>
    </row>
    <row r="995" spans="2:6" x14ac:dyDescent="0.35">
      <c r="B995">
        <v>141791</v>
      </c>
      <c r="C995">
        <v>49</v>
      </c>
      <c r="D995">
        <v>0</v>
      </c>
      <c r="E995">
        <v>0</v>
      </c>
      <c r="F995">
        <v>72.099999999999994</v>
      </c>
    </row>
    <row r="996" spans="2:6" x14ac:dyDescent="0.35">
      <c r="B996">
        <v>141802</v>
      </c>
      <c r="C996">
        <v>12</v>
      </c>
      <c r="D996">
        <v>0</v>
      </c>
      <c r="E996">
        <v>0</v>
      </c>
      <c r="F996">
        <v>72.099999999999994</v>
      </c>
    </row>
    <row r="997" spans="2:6" x14ac:dyDescent="0.35">
      <c r="B997">
        <v>141813</v>
      </c>
      <c r="C997">
        <v>96</v>
      </c>
      <c r="D997">
        <v>0</v>
      </c>
      <c r="E997">
        <v>0</v>
      </c>
      <c r="F997">
        <v>72.099999999999994</v>
      </c>
    </row>
    <row r="998" spans="2:6" x14ac:dyDescent="0.35">
      <c r="B998">
        <v>141814</v>
      </c>
      <c r="C998">
        <v>275</v>
      </c>
      <c r="D998">
        <v>0.1</v>
      </c>
      <c r="E998">
        <v>0.1</v>
      </c>
      <c r="F998">
        <v>72.2</v>
      </c>
    </row>
    <row r="999" spans="2:6" x14ac:dyDescent="0.35">
      <c r="B999">
        <v>141841</v>
      </c>
      <c r="C999">
        <v>956</v>
      </c>
      <c r="D999">
        <v>0.3</v>
      </c>
      <c r="E999">
        <v>0.3</v>
      </c>
      <c r="F999">
        <v>72.5</v>
      </c>
    </row>
    <row r="1000" spans="2:6" x14ac:dyDescent="0.35">
      <c r="B1000">
        <v>141874</v>
      </c>
      <c r="C1000">
        <v>338</v>
      </c>
      <c r="D1000">
        <v>0.1</v>
      </c>
      <c r="E1000">
        <v>0.1</v>
      </c>
      <c r="F1000">
        <v>72.599999999999994</v>
      </c>
    </row>
    <row r="1001" spans="2:6" x14ac:dyDescent="0.35">
      <c r="B1001">
        <v>141875</v>
      </c>
      <c r="C1001">
        <v>238</v>
      </c>
      <c r="D1001">
        <v>0.1</v>
      </c>
      <c r="E1001">
        <v>0.1</v>
      </c>
      <c r="F1001">
        <v>72.7</v>
      </c>
    </row>
    <row r="1002" spans="2:6" x14ac:dyDescent="0.35">
      <c r="B1002">
        <v>141916</v>
      </c>
      <c r="C1002">
        <v>137</v>
      </c>
      <c r="D1002">
        <v>0</v>
      </c>
      <c r="E1002">
        <v>0</v>
      </c>
      <c r="F1002">
        <v>72.7</v>
      </c>
    </row>
    <row r="1003" spans="2:6" x14ac:dyDescent="0.35">
      <c r="B1003">
        <v>141963</v>
      </c>
      <c r="C1003">
        <v>32</v>
      </c>
      <c r="D1003">
        <v>0</v>
      </c>
      <c r="E1003">
        <v>0</v>
      </c>
      <c r="F1003">
        <v>72.7</v>
      </c>
    </row>
    <row r="1004" spans="2:6" x14ac:dyDescent="0.35">
      <c r="B1004">
        <v>141986</v>
      </c>
      <c r="C1004">
        <v>13</v>
      </c>
      <c r="D1004">
        <v>0</v>
      </c>
      <c r="E1004">
        <v>0</v>
      </c>
      <c r="F1004">
        <v>72.7</v>
      </c>
    </row>
    <row r="1005" spans="2:6" x14ac:dyDescent="0.35">
      <c r="B1005">
        <v>142015</v>
      </c>
      <c r="C1005">
        <v>444</v>
      </c>
      <c r="D1005">
        <v>0.1</v>
      </c>
      <c r="E1005">
        <v>0.1</v>
      </c>
      <c r="F1005">
        <v>72.900000000000006</v>
      </c>
    </row>
    <row r="1006" spans="2:6" x14ac:dyDescent="0.35">
      <c r="B1006">
        <v>142024</v>
      </c>
      <c r="C1006">
        <v>256</v>
      </c>
      <c r="D1006">
        <v>0.1</v>
      </c>
      <c r="E1006">
        <v>0.1</v>
      </c>
      <c r="F1006">
        <v>72.900000000000006</v>
      </c>
    </row>
    <row r="1007" spans="2:6" x14ac:dyDescent="0.35">
      <c r="B1007">
        <v>142035</v>
      </c>
      <c r="C1007">
        <v>173</v>
      </c>
      <c r="D1007">
        <v>0.1</v>
      </c>
      <c r="E1007">
        <v>0.1</v>
      </c>
      <c r="F1007">
        <v>73</v>
      </c>
    </row>
    <row r="1008" spans="2:6" x14ac:dyDescent="0.35">
      <c r="B1008">
        <v>142051</v>
      </c>
      <c r="C1008">
        <v>607</v>
      </c>
      <c r="D1008">
        <v>0.2</v>
      </c>
      <c r="E1008">
        <v>0.2</v>
      </c>
      <c r="F1008">
        <v>73.2</v>
      </c>
    </row>
    <row r="1009" spans="2:6" x14ac:dyDescent="0.35">
      <c r="B1009">
        <v>142079</v>
      </c>
      <c r="C1009">
        <v>48</v>
      </c>
      <c r="D1009">
        <v>0</v>
      </c>
      <c r="E1009">
        <v>0</v>
      </c>
      <c r="F1009">
        <v>73.2</v>
      </c>
    </row>
    <row r="1010" spans="2:6" x14ac:dyDescent="0.35">
      <c r="B1010">
        <v>142080</v>
      </c>
      <c r="C1010">
        <v>14</v>
      </c>
      <c r="D1010">
        <v>0</v>
      </c>
      <c r="E1010">
        <v>0</v>
      </c>
      <c r="F1010">
        <v>73.2</v>
      </c>
    </row>
    <row r="1011" spans="2:6" x14ac:dyDescent="0.35">
      <c r="B1011">
        <v>142088</v>
      </c>
      <c r="C1011">
        <v>505</v>
      </c>
      <c r="D1011">
        <v>0.2</v>
      </c>
      <c r="E1011">
        <v>0.2</v>
      </c>
      <c r="F1011">
        <v>73.3</v>
      </c>
    </row>
    <row r="1012" spans="2:6" x14ac:dyDescent="0.35">
      <c r="B1012">
        <v>142118</v>
      </c>
      <c r="C1012">
        <v>20</v>
      </c>
      <c r="D1012">
        <v>0</v>
      </c>
      <c r="E1012">
        <v>0</v>
      </c>
      <c r="F1012">
        <v>73.3</v>
      </c>
    </row>
    <row r="1013" spans="2:6" x14ac:dyDescent="0.35">
      <c r="B1013">
        <v>142121</v>
      </c>
      <c r="C1013">
        <v>178</v>
      </c>
      <c r="D1013">
        <v>0.1</v>
      </c>
      <c r="E1013">
        <v>0.1</v>
      </c>
      <c r="F1013">
        <v>73.400000000000006</v>
      </c>
    </row>
    <row r="1014" spans="2:6" x14ac:dyDescent="0.35">
      <c r="B1014">
        <v>142126</v>
      </c>
      <c r="C1014">
        <v>22</v>
      </c>
      <c r="D1014">
        <v>0</v>
      </c>
      <c r="E1014">
        <v>0</v>
      </c>
      <c r="F1014">
        <v>73.400000000000006</v>
      </c>
    </row>
    <row r="1015" spans="2:6" x14ac:dyDescent="0.35">
      <c r="B1015">
        <v>142150</v>
      </c>
      <c r="C1015">
        <v>51</v>
      </c>
      <c r="D1015">
        <v>0</v>
      </c>
      <c r="E1015">
        <v>0</v>
      </c>
      <c r="F1015">
        <v>73.400000000000006</v>
      </c>
    </row>
    <row r="1016" spans="2:6" x14ac:dyDescent="0.35">
      <c r="B1016">
        <v>142166</v>
      </c>
      <c r="C1016">
        <v>56</v>
      </c>
      <c r="D1016">
        <v>0</v>
      </c>
      <c r="E1016">
        <v>0</v>
      </c>
      <c r="F1016">
        <v>73.400000000000006</v>
      </c>
    </row>
    <row r="1017" spans="2:6" x14ac:dyDescent="0.35">
      <c r="B1017">
        <v>142178</v>
      </c>
      <c r="C1017">
        <v>275</v>
      </c>
      <c r="D1017">
        <v>0.1</v>
      </c>
      <c r="E1017">
        <v>0.1</v>
      </c>
      <c r="F1017">
        <v>73.5</v>
      </c>
    </row>
    <row r="1018" spans="2:6" x14ac:dyDescent="0.35">
      <c r="B1018">
        <v>142186</v>
      </c>
      <c r="C1018">
        <v>488</v>
      </c>
      <c r="D1018">
        <v>0.1</v>
      </c>
      <c r="E1018">
        <v>0.1</v>
      </c>
      <c r="F1018">
        <v>73.7</v>
      </c>
    </row>
    <row r="1019" spans="2:6" x14ac:dyDescent="0.35">
      <c r="B1019">
        <v>142257</v>
      </c>
      <c r="C1019">
        <v>39</v>
      </c>
      <c r="D1019">
        <v>0</v>
      </c>
      <c r="E1019">
        <v>0</v>
      </c>
      <c r="F1019">
        <v>73.7</v>
      </c>
    </row>
    <row r="1020" spans="2:6" x14ac:dyDescent="0.35">
      <c r="B1020">
        <v>142258</v>
      </c>
      <c r="C1020">
        <v>14</v>
      </c>
      <c r="D1020">
        <v>0</v>
      </c>
      <c r="E1020">
        <v>0</v>
      </c>
      <c r="F1020">
        <v>73.7</v>
      </c>
    </row>
    <row r="1021" spans="2:6" x14ac:dyDescent="0.35">
      <c r="B1021">
        <v>142262</v>
      </c>
      <c r="C1021">
        <v>58</v>
      </c>
      <c r="D1021">
        <v>0</v>
      </c>
      <c r="E1021">
        <v>0</v>
      </c>
      <c r="F1021">
        <v>73.7</v>
      </c>
    </row>
    <row r="1022" spans="2:6" x14ac:dyDescent="0.35">
      <c r="B1022">
        <v>142288</v>
      </c>
      <c r="C1022">
        <v>96</v>
      </c>
      <c r="D1022">
        <v>0</v>
      </c>
      <c r="E1022">
        <v>0</v>
      </c>
      <c r="F1022">
        <v>73.7</v>
      </c>
    </row>
    <row r="1023" spans="2:6" x14ac:dyDescent="0.35">
      <c r="B1023">
        <v>142306</v>
      </c>
      <c r="C1023">
        <v>102</v>
      </c>
      <c r="D1023">
        <v>0</v>
      </c>
      <c r="E1023">
        <v>0</v>
      </c>
      <c r="F1023">
        <v>73.8</v>
      </c>
    </row>
    <row r="1024" spans="2:6" x14ac:dyDescent="0.35">
      <c r="B1024">
        <v>142313</v>
      </c>
      <c r="C1024">
        <v>225</v>
      </c>
      <c r="D1024">
        <v>0.1</v>
      </c>
      <c r="E1024">
        <v>0.1</v>
      </c>
      <c r="F1024">
        <v>73.8</v>
      </c>
    </row>
    <row r="1025" spans="2:6" x14ac:dyDescent="0.35">
      <c r="B1025">
        <v>142387</v>
      </c>
      <c r="C1025">
        <v>90</v>
      </c>
      <c r="D1025">
        <v>0</v>
      </c>
      <c r="E1025">
        <v>0</v>
      </c>
      <c r="F1025">
        <v>73.900000000000006</v>
      </c>
    </row>
    <row r="1026" spans="2:6" x14ac:dyDescent="0.35">
      <c r="B1026">
        <v>142391</v>
      </c>
      <c r="C1026">
        <v>540</v>
      </c>
      <c r="D1026">
        <v>0.2</v>
      </c>
      <c r="E1026">
        <v>0.2</v>
      </c>
      <c r="F1026">
        <v>74</v>
      </c>
    </row>
    <row r="1027" spans="2:6" x14ac:dyDescent="0.35">
      <c r="B1027">
        <v>142392</v>
      </c>
      <c r="C1027">
        <v>285</v>
      </c>
      <c r="D1027">
        <v>0.1</v>
      </c>
      <c r="E1027">
        <v>0.1</v>
      </c>
      <c r="F1027">
        <v>74.099999999999994</v>
      </c>
    </row>
    <row r="1028" spans="2:6" x14ac:dyDescent="0.35">
      <c r="B1028">
        <v>142469</v>
      </c>
      <c r="C1028">
        <v>99</v>
      </c>
      <c r="D1028">
        <v>0</v>
      </c>
      <c r="E1028">
        <v>0</v>
      </c>
      <c r="F1028">
        <v>74.099999999999994</v>
      </c>
    </row>
    <row r="1029" spans="2:6" x14ac:dyDescent="0.35">
      <c r="B1029">
        <v>142585</v>
      </c>
      <c r="C1029">
        <v>266</v>
      </c>
      <c r="D1029">
        <v>0.1</v>
      </c>
      <c r="E1029">
        <v>0.1</v>
      </c>
      <c r="F1029">
        <v>74.2</v>
      </c>
    </row>
    <row r="1030" spans="2:6" x14ac:dyDescent="0.35">
      <c r="B1030">
        <v>142601</v>
      </c>
      <c r="C1030">
        <v>440</v>
      </c>
      <c r="D1030">
        <v>0.1</v>
      </c>
      <c r="E1030">
        <v>0.1</v>
      </c>
      <c r="F1030">
        <v>74.400000000000006</v>
      </c>
    </row>
    <row r="1031" spans="2:6" x14ac:dyDescent="0.35">
      <c r="B1031">
        <v>142604</v>
      </c>
      <c r="C1031">
        <v>54</v>
      </c>
      <c r="D1031">
        <v>0</v>
      </c>
      <c r="E1031">
        <v>0</v>
      </c>
      <c r="F1031">
        <v>74.400000000000006</v>
      </c>
    </row>
    <row r="1032" spans="2:6" x14ac:dyDescent="0.35">
      <c r="B1032">
        <v>142630</v>
      </c>
      <c r="C1032">
        <v>89</v>
      </c>
      <c r="D1032">
        <v>0</v>
      </c>
      <c r="E1032">
        <v>0</v>
      </c>
      <c r="F1032">
        <v>74.400000000000006</v>
      </c>
    </row>
    <row r="1033" spans="2:6" x14ac:dyDescent="0.35">
      <c r="B1033">
        <v>142648</v>
      </c>
      <c r="C1033">
        <v>125</v>
      </c>
      <c r="D1033">
        <v>0</v>
      </c>
      <c r="E1033">
        <v>0</v>
      </c>
      <c r="F1033">
        <v>74.400000000000006</v>
      </c>
    </row>
    <row r="1034" spans="2:6" x14ac:dyDescent="0.35">
      <c r="B1034">
        <v>142710</v>
      </c>
      <c r="C1034">
        <v>322</v>
      </c>
      <c r="D1034">
        <v>0.1</v>
      </c>
      <c r="E1034">
        <v>0.1</v>
      </c>
      <c r="F1034">
        <v>74.5</v>
      </c>
    </row>
    <row r="1035" spans="2:6" x14ac:dyDescent="0.35">
      <c r="B1035">
        <v>142711</v>
      </c>
      <c r="C1035">
        <v>69</v>
      </c>
      <c r="D1035">
        <v>0</v>
      </c>
      <c r="E1035">
        <v>0</v>
      </c>
      <c r="F1035">
        <v>74.599999999999994</v>
      </c>
    </row>
    <row r="1036" spans="2:6" x14ac:dyDescent="0.35">
      <c r="B1036">
        <v>142725</v>
      </c>
      <c r="C1036">
        <v>89</v>
      </c>
      <c r="D1036">
        <v>0</v>
      </c>
      <c r="E1036">
        <v>0</v>
      </c>
      <c r="F1036">
        <v>74.599999999999994</v>
      </c>
    </row>
    <row r="1037" spans="2:6" x14ac:dyDescent="0.35">
      <c r="B1037">
        <v>142747</v>
      </c>
      <c r="C1037">
        <v>232</v>
      </c>
      <c r="D1037">
        <v>0.1</v>
      </c>
      <c r="E1037">
        <v>0.1</v>
      </c>
      <c r="F1037">
        <v>74.599999999999994</v>
      </c>
    </row>
    <row r="1038" spans="2:6" x14ac:dyDescent="0.35">
      <c r="B1038">
        <v>142758</v>
      </c>
      <c r="C1038">
        <v>59</v>
      </c>
      <c r="D1038">
        <v>0</v>
      </c>
      <c r="E1038">
        <v>0</v>
      </c>
      <c r="F1038">
        <v>74.7</v>
      </c>
    </row>
    <row r="1039" spans="2:6" x14ac:dyDescent="0.35">
      <c r="B1039">
        <v>142762</v>
      </c>
      <c r="C1039">
        <v>572</v>
      </c>
      <c r="D1039">
        <v>0.2</v>
      </c>
      <c r="E1039">
        <v>0.2</v>
      </c>
      <c r="F1039">
        <v>74.8</v>
      </c>
    </row>
    <row r="1040" spans="2:6" x14ac:dyDescent="0.35">
      <c r="B1040">
        <v>142805</v>
      </c>
      <c r="C1040">
        <v>60</v>
      </c>
      <c r="D1040">
        <v>0</v>
      </c>
      <c r="E1040">
        <v>0</v>
      </c>
      <c r="F1040">
        <v>74.900000000000006</v>
      </c>
    </row>
    <row r="1041" spans="2:6" x14ac:dyDescent="0.35">
      <c r="B1041">
        <v>142821</v>
      </c>
      <c r="C1041">
        <v>116</v>
      </c>
      <c r="D1041">
        <v>0</v>
      </c>
      <c r="E1041">
        <v>0</v>
      </c>
      <c r="F1041">
        <v>74.900000000000006</v>
      </c>
    </row>
    <row r="1042" spans="2:6" x14ac:dyDescent="0.35">
      <c r="B1042">
        <v>142879</v>
      </c>
      <c r="C1042">
        <v>191</v>
      </c>
      <c r="D1042">
        <v>0.1</v>
      </c>
      <c r="E1042">
        <v>0.1</v>
      </c>
      <c r="F1042">
        <v>74.900000000000006</v>
      </c>
    </row>
    <row r="1043" spans="2:6" x14ac:dyDescent="0.35">
      <c r="B1043">
        <v>142887</v>
      </c>
      <c r="C1043">
        <v>225</v>
      </c>
      <c r="D1043">
        <v>0.1</v>
      </c>
      <c r="E1043">
        <v>0.1</v>
      </c>
      <c r="F1043">
        <v>75</v>
      </c>
    </row>
    <row r="1044" spans="2:6" x14ac:dyDescent="0.35">
      <c r="B1044">
        <v>142900</v>
      </c>
      <c r="C1044">
        <v>94</v>
      </c>
      <c r="D1044">
        <v>0</v>
      </c>
      <c r="E1044">
        <v>0</v>
      </c>
      <c r="F1044">
        <v>75</v>
      </c>
    </row>
    <row r="1045" spans="2:6" x14ac:dyDescent="0.35">
      <c r="B1045">
        <v>142902</v>
      </c>
      <c r="C1045">
        <v>193</v>
      </c>
      <c r="D1045">
        <v>0.1</v>
      </c>
      <c r="E1045">
        <v>0.1</v>
      </c>
      <c r="F1045">
        <v>75.099999999999994</v>
      </c>
    </row>
    <row r="1046" spans="2:6" x14ac:dyDescent="0.35">
      <c r="B1046">
        <v>142980</v>
      </c>
      <c r="C1046">
        <v>259</v>
      </c>
      <c r="D1046">
        <v>0.1</v>
      </c>
      <c r="E1046">
        <v>0.1</v>
      </c>
      <c r="F1046">
        <v>75.2</v>
      </c>
    </row>
    <row r="1047" spans="2:6" x14ac:dyDescent="0.35">
      <c r="B1047">
        <v>142983</v>
      </c>
      <c r="C1047">
        <v>101</v>
      </c>
      <c r="D1047">
        <v>0</v>
      </c>
      <c r="E1047">
        <v>0</v>
      </c>
      <c r="F1047">
        <v>75.2</v>
      </c>
    </row>
    <row r="1048" spans="2:6" x14ac:dyDescent="0.35">
      <c r="B1048">
        <v>143035</v>
      </c>
      <c r="C1048">
        <v>203</v>
      </c>
      <c r="D1048">
        <v>0.1</v>
      </c>
      <c r="E1048">
        <v>0.1</v>
      </c>
      <c r="F1048">
        <v>75.3</v>
      </c>
    </row>
    <row r="1049" spans="2:6" x14ac:dyDescent="0.35">
      <c r="B1049">
        <v>143101</v>
      </c>
      <c r="C1049">
        <v>12</v>
      </c>
      <c r="D1049">
        <v>0</v>
      </c>
      <c r="E1049">
        <v>0</v>
      </c>
      <c r="F1049">
        <v>75.3</v>
      </c>
    </row>
    <row r="1050" spans="2:6" x14ac:dyDescent="0.35">
      <c r="B1050">
        <v>143103</v>
      </c>
      <c r="C1050">
        <v>27</v>
      </c>
      <c r="D1050">
        <v>0</v>
      </c>
      <c r="E1050">
        <v>0</v>
      </c>
      <c r="F1050">
        <v>75.3</v>
      </c>
    </row>
    <row r="1051" spans="2:6" x14ac:dyDescent="0.35">
      <c r="B1051">
        <v>143111</v>
      </c>
      <c r="C1051">
        <v>23</v>
      </c>
      <c r="D1051">
        <v>0</v>
      </c>
      <c r="E1051">
        <v>0</v>
      </c>
      <c r="F1051">
        <v>75.3</v>
      </c>
    </row>
    <row r="1052" spans="2:6" x14ac:dyDescent="0.35">
      <c r="B1052">
        <v>143129</v>
      </c>
      <c r="C1052">
        <v>78</v>
      </c>
      <c r="D1052">
        <v>0</v>
      </c>
      <c r="E1052">
        <v>0</v>
      </c>
      <c r="F1052">
        <v>75.3</v>
      </c>
    </row>
    <row r="1053" spans="2:6" x14ac:dyDescent="0.35">
      <c r="B1053">
        <v>143138</v>
      </c>
      <c r="C1053">
        <v>465</v>
      </c>
      <c r="D1053">
        <v>0.1</v>
      </c>
      <c r="E1053">
        <v>0.1</v>
      </c>
      <c r="F1053">
        <v>75.5</v>
      </c>
    </row>
    <row r="1054" spans="2:6" x14ac:dyDescent="0.35">
      <c r="B1054">
        <v>143141</v>
      </c>
      <c r="C1054">
        <v>99</v>
      </c>
      <c r="D1054">
        <v>0</v>
      </c>
      <c r="E1054">
        <v>0</v>
      </c>
      <c r="F1054">
        <v>75.5</v>
      </c>
    </row>
    <row r="1055" spans="2:6" x14ac:dyDescent="0.35">
      <c r="B1055">
        <v>143146</v>
      </c>
      <c r="C1055">
        <v>120</v>
      </c>
      <c r="D1055">
        <v>0</v>
      </c>
      <c r="E1055">
        <v>0</v>
      </c>
      <c r="F1055">
        <v>75.5</v>
      </c>
    </row>
    <row r="1056" spans="2:6" x14ac:dyDescent="0.35">
      <c r="B1056">
        <v>143247</v>
      </c>
      <c r="C1056">
        <v>99</v>
      </c>
      <c r="D1056">
        <v>0</v>
      </c>
      <c r="E1056">
        <v>0</v>
      </c>
      <c r="F1056">
        <v>75.599999999999994</v>
      </c>
    </row>
    <row r="1057" spans="2:6" x14ac:dyDescent="0.35">
      <c r="B1057">
        <v>143278</v>
      </c>
      <c r="C1057">
        <v>167</v>
      </c>
      <c r="D1057">
        <v>0.1</v>
      </c>
      <c r="E1057">
        <v>0.1</v>
      </c>
      <c r="F1057">
        <v>75.599999999999994</v>
      </c>
    </row>
    <row r="1058" spans="2:6" x14ac:dyDescent="0.35">
      <c r="B1058">
        <v>143291</v>
      </c>
      <c r="C1058">
        <v>85</v>
      </c>
      <c r="D1058">
        <v>0</v>
      </c>
      <c r="E1058">
        <v>0</v>
      </c>
      <c r="F1058">
        <v>75.599999999999994</v>
      </c>
    </row>
    <row r="1059" spans="2:6" x14ac:dyDescent="0.35">
      <c r="B1059">
        <v>143327</v>
      </c>
      <c r="C1059">
        <v>276</v>
      </c>
      <c r="D1059">
        <v>0.1</v>
      </c>
      <c r="E1059">
        <v>0.1</v>
      </c>
      <c r="F1059">
        <v>75.7</v>
      </c>
    </row>
    <row r="1060" spans="2:6" x14ac:dyDescent="0.35">
      <c r="B1060">
        <v>143329</v>
      </c>
      <c r="C1060">
        <v>204</v>
      </c>
      <c r="D1060">
        <v>0.1</v>
      </c>
      <c r="E1060">
        <v>0.1</v>
      </c>
      <c r="F1060">
        <v>75.8</v>
      </c>
    </row>
    <row r="1061" spans="2:6" x14ac:dyDescent="0.35">
      <c r="B1061">
        <v>143367</v>
      </c>
      <c r="C1061">
        <v>521</v>
      </c>
      <c r="D1061">
        <v>0.2</v>
      </c>
      <c r="E1061">
        <v>0.2</v>
      </c>
      <c r="F1061">
        <v>75.900000000000006</v>
      </c>
    </row>
    <row r="1062" spans="2:6" x14ac:dyDescent="0.35">
      <c r="B1062">
        <v>143379</v>
      </c>
      <c r="C1062">
        <v>29</v>
      </c>
      <c r="D1062">
        <v>0</v>
      </c>
      <c r="E1062">
        <v>0</v>
      </c>
      <c r="F1062">
        <v>75.900000000000006</v>
      </c>
    </row>
    <row r="1063" spans="2:6" x14ac:dyDescent="0.35">
      <c r="B1063">
        <v>143385</v>
      </c>
      <c r="C1063">
        <v>39</v>
      </c>
      <c r="D1063">
        <v>0</v>
      </c>
      <c r="E1063">
        <v>0</v>
      </c>
      <c r="F1063">
        <v>76</v>
      </c>
    </row>
    <row r="1064" spans="2:6" x14ac:dyDescent="0.35">
      <c r="B1064">
        <v>143404</v>
      </c>
      <c r="C1064">
        <v>805</v>
      </c>
      <c r="D1064">
        <v>0.2</v>
      </c>
      <c r="E1064">
        <v>0.2</v>
      </c>
      <c r="F1064">
        <v>76.2</v>
      </c>
    </row>
    <row r="1065" spans="2:6" x14ac:dyDescent="0.35">
      <c r="B1065">
        <v>143413</v>
      </c>
      <c r="C1065">
        <v>311</v>
      </c>
      <c r="D1065">
        <v>0.1</v>
      </c>
      <c r="E1065">
        <v>0.1</v>
      </c>
      <c r="F1065">
        <v>76.3</v>
      </c>
    </row>
    <row r="1066" spans="2:6" x14ac:dyDescent="0.35">
      <c r="B1066">
        <v>143420</v>
      </c>
      <c r="C1066">
        <v>495</v>
      </c>
      <c r="D1066">
        <v>0.1</v>
      </c>
      <c r="E1066">
        <v>0.1</v>
      </c>
      <c r="F1066">
        <v>76.400000000000006</v>
      </c>
    </row>
    <row r="1067" spans="2:6" x14ac:dyDescent="0.35">
      <c r="B1067">
        <v>143427</v>
      </c>
      <c r="C1067">
        <v>44</v>
      </c>
      <c r="D1067">
        <v>0</v>
      </c>
      <c r="E1067">
        <v>0</v>
      </c>
      <c r="F1067">
        <v>76.5</v>
      </c>
    </row>
    <row r="1068" spans="2:6" x14ac:dyDescent="0.35">
      <c r="B1068">
        <v>143428</v>
      </c>
      <c r="C1068">
        <v>93</v>
      </c>
      <c r="D1068">
        <v>0</v>
      </c>
      <c r="E1068">
        <v>0</v>
      </c>
      <c r="F1068">
        <v>76.5</v>
      </c>
    </row>
    <row r="1069" spans="2:6" x14ac:dyDescent="0.35">
      <c r="B1069">
        <v>143472</v>
      </c>
      <c r="C1069">
        <v>23</v>
      </c>
      <c r="D1069">
        <v>0</v>
      </c>
      <c r="E1069">
        <v>0</v>
      </c>
      <c r="F1069">
        <v>76.5</v>
      </c>
    </row>
    <row r="1070" spans="2:6" x14ac:dyDescent="0.35">
      <c r="B1070">
        <v>143545</v>
      </c>
      <c r="C1070">
        <v>350</v>
      </c>
      <c r="D1070">
        <v>0.1</v>
      </c>
      <c r="E1070">
        <v>0.1</v>
      </c>
      <c r="F1070">
        <v>76.599999999999994</v>
      </c>
    </row>
    <row r="1071" spans="2:6" x14ac:dyDescent="0.35">
      <c r="B1071">
        <v>143641</v>
      </c>
      <c r="C1071">
        <v>251</v>
      </c>
      <c r="D1071">
        <v>0.1</v>
      </c>
      <c r="E1071">
        <v>0.1</v>
      </c>
      <c r="F1071">
        <v>76.7</v>
      </c>
    </row>
    <row r="1072" spans="2:6" x14ac:dyDescent="0.35">
      <c r="B1072">
        <v>143659</v>
      </c>
      <c r="C1072">
        <v>165</v>
      </c>
      <c r="D1072">
        <v>0</v>
      </c>
      <c r="E1072">
        <v>0</v>
      </c>
      <c r="F1072">
        <v>76.7</v>
      </c>
    </row>
    <row r="1073" spans="2:6" x14ac:dyDescent="0.35">
      <c r="B1073">
        <v>143669</v>
      </c>
      <c r="C1073">
        <v>120</v>
      </c>
      <c r="D1073">
        <v>0</v>
      </c>
      <c r="E1073">
        <v>0</v>
      </c>
      <c r="F1073">
        <v>76.8</v>
      </c>
    </row>
    <row r="1074" spans="2:6" x14ac:dyDescent="0.35">
      <c r="B1074">
        <v>143701</v>
      </c>
      <c r="C1074">
        <v>265</v>
      </c>
      <c r="D1074">
        <v>0.1</v>
      </c>
      <c r="E1074">
        <v>0.1</v>
      </c>
      <c r="F1074">
        <v>76.8</v>
      </c>
    </row>
    <row r="1075" spans="2:6" x14ac:dyDescent="0.35">
      <c r="B1075">
        <v>143746</v>
      </c>
      <c r="C1075">
        <v>23</v>
      </c>
      <c r="D1075">
        <v>0</v>
      </c>
      <c r="E1075">
        <v>0</v>
      </c>
      <c r="F1075">
        <v>76.8</v>
      </c>
    </row>
    <row r="1076" spans="2:6" x14ac:dyDescent="0.35">
      <c r="B1076">
        <v>143759</v>
      </c>
      <c r="C1076">
        <v>24</v>
      </c>
      <c r="D1076">
        <v>0</v>
      </c>
      <c r="E1076">
        <v>0</v>
      </c>
      <c r="F1076">
        <v>76.8</v>
      </c>
    </row>
    <row r="1077" spans="2:6" x14ac:dyDescent="0.35">
      <c r="B1077">
        <v>143812</v>
      </c>
      <c r="C1077">
        <v>1132</v>
      </c>
      <c r="D1077">
        <v>0.3</v>
      </c>
      <c r="E1077">
        <v>0.3</v>
      </c>
      <c r="F1077">
        <v>77.2</v>
      </c>
    </row>
    <row r="1078" spans="2:6" x14ac:dyDescent="0.35">
      <c r="B1078">
        <v>143818</v>
      </c>
      <c r="C1078">
        <v>34</v>
      </c>
      <c r="D1078">
        <v>0</v>
      </c>
      <c r="E1078">
        <v>0</v>
      </c>
      <c r="F1078">
        <v>77.2</v>
      </c>
    </row>
    <row r="1079" spans="2:6" x14ac:dyDescent="0.35">
      <c r="B1079">
        <v>143845</v>
      </c>
      <c r="C1079">
        <v>172</v>
      </c>
      <c r="D1079">
        <v>0.1</v>
      </c>
      <c r="E1079">
        <v>0.1</v>
      </c>
      <c r="F1079">
        <v>77.3</v>
      </c>
    </row>
    <row r="1080" spans="2:6" x14ac:dyDescent="0.35">
      <c r="B1080">
        <v>143848</v>
      </c>
      <c r="C1080">
        <v>52</v>
      </c>
      <c r="D1080">
        <v>0</v>
      </c>
      <c r="E1080">
        <v>0</v>
      </c>
      <c r="F1080">
        <v>77.3</v>
      </c>
    </row>
    <row r="1081" spans="2:6" x14ac:dyDescent="0.35">
      <c r="B1081">
        <v>143853</v>
      </c>
      <c r="C1081">
        <v>59</v>
      </c>
      <c r="D1081">
        <v>0</v>
      </c>
      <c r="E1081">
        <v>0</v>
      </c>
      <c r="F1081">
        <v>77.3</v>
      </c>
    </row>
    <row r="1082" spans="2:6" x14ac:dyDescent="0.35">
      <c r="B1082">
        <v>143857</v>
      </c>
      <c r="C1082">
        <v>166</v>
      </c>
      <c r="D1082">
        <v>0.1</v>
      </c>
      <c r="E1082">
        <v>0.1</v>
      </c>
      <c r="F1082">
        <v>77.3</v>
      </c>
    </row>
    <row r="1083" spans="2:6" x14ac:dyDescent="0.35">
      <c r="B1083">
        <v>143864</v>
      </c>
      <c r="C1083">
        <v>283</v>
      </c>
      <c r="D1083">
        <v>0.1</v>
      </c>
      <c r="E1083">
        <v>0.1</v>
      </c>
      <c r="F1083">
        <v>77.400000000000006</v>
      </c>
    </row>
    <row r="1084" spans="2:6" x14ac:dyDescent="0.35">
      <c r="B1084">
        <v>143899</v>
      </c>
      <c r="C1084">
        <v>494</v>
      </c>
      <c r="D1084">
        <v>0.1</v>
      </c>
      <c r="E1084">
        <v>0.1</v>
      </c>
      <c r="F1084">
        <v>77.599999999999994</v>
      </c>
    </row>
    <row r="1085" spans="2:6" x14ac:dyDescent="0.35">
      <c r="B1085">
        <v>143902</v>
      </c>
      <c r="C1085">
        <v>84</v>
      </c>
      <c r="D1085">
        <v>0</v>
      </c>
      <c r="E1085">
        <v>0</v>
      </c>
      <c r="F1085">
        <v>77.599999999999994</v>
      </c>
    </row>
    <row r="1086" spans="2:6" x14ac:dyDescent="0.35">
      <c r="B1086">
        <v>143934</v>
      </c>
      <c r="C1086">
        <v>617</v>
      </c>
      <c r="D1086">
        <v>0.2</v>
      </c>
      <c r="E1086">
        <v>0.2</v>
      </c>
      <c r="F1086">
        <v>77.8</v>
      </c>
    </row>
    <row r="1087" spans="2:6" x14ac:dyDescent="0.35">
      <c r="B1087">
        <v>143954</v>
      </c>
      <c r="C1087">
        <v>102</v>
      </c>
      <c r="D1087">
        <v>0</v>
      </c>
      <c r="E1087">
        <v>0</v>
      </c>
      <c r="F1087">
        <v>77.8</v>
      </c>
    </row>
    <row r="1088" spans="2:6" x14ac:dyDescent="0.35">
      <c r="B1088">
        <v>143981</v>
      </c>
      <c r="C1088">
        <v>925</v>
      </c>
      <c r="D1088">
        <v>0.3</v>
      </c>
      <c r="E1088">
        <v>0.3</v>
      </c>
      <c r="F1088">
        <v>78.099999999999994</v>
      </c>
    </row>
    <row r="1089" spans="2:6" x14ac:dyDescent="0.35">
      <c r="B1089">
        <v>143993</v>
      </c>
      <c r="C1089">
        <v>216</v>
      </c>
      <c r="D1089">
        <v>0.1</v>
      </c>
      <c r="E1089">
        <v>0.1</v>
      </c>
      <c r="F1089">
        <v>78.2</v>
      </c>
    </row>
    <row r="1090" spans="2:6" x14ac:dyDescent="0.35">
      <c r="B1090">
        <v>144002</v>
      </c>
      <c r="C1090">
        <v>32</v>
      </c>
      <c r="D1090">
        <v>0</v>
      </c>
      <c r="E1090">
        <v>0</v>
      </c>
      <c r="F1090">
        <v>78.2</v>
      </c>
    </row>
    <row r="1091" spans="2:6" x14ac:dyDescent="0.35">
      <c r="B1091">
        <v>144007</v>
      </c>
      <c r="C1091">
        <v>79</v>
      </c>
      <c r="D1091">
        <v>0</v>
      </c>
      <c r="E1091">
        <v>0</v>
      </c>
      <c r="F1091">
        <v>78.2</v>
      </c>
    </row>
    <row r="1092" spans="2:6" x14ac:dyDescent="0.35">
      <c r="B1092">
        <v>144015</v>
      </c>
      <c r="C1092">
        <v>702</v>
      </c>
      <c r="D1092">
        <v>0.2</v>
      </c>
      <c r="E1092">
        <v>0.2</v>
      </c>
      <c r="F1092">
        <v>78.400000000000006</v>
      </c>
    </row>
    <row r="1093" spans="2:6" x14ac:dyDescent="0.35">
      <c r="B1093">
        <v>144066</v>
      </c>
      <c r="C1093">
        <v>327</v>
      </c>
      <c r="D1093">
        <v>0.1</v>
      </c>
      <c r="E1093">
        <v>0.1</v>
      </c>
      <c r="F1093">
        <v>78.5</v>
      </c>
    </row>
    <row r="1094" spans="2:6" x14ac:dyDescent="0.35">
      <c r="B1094">
        <v>144069</v>
      </c>
      <c r="C1094">
        <v>476</v>
      </c>
      <c r="D1094">
        <v>0.1</v>
      </c>
      <c r="E1094">
        <v>0.1</v>
      </c>
      <c r="F1094">
        <v>78.599999999999994</v>
      </c>
    </row>
    <row r="1095" spans="2:6" x14ac:dyDescent="0.35">
      <c r="B1095">
        <v>144094</v>
      </c>
      <c r="C1095">
        <v>785</v>
      </c>
      <c r="D1095">
        <v>0.2</v>
      </c>
      <c r="E1095">
        <v>0.2</v>
      </c>
      <c r="F1095">
        <v>78.900000000000006</v>
      </c>
    </row>
    <row r="1096" spans="2:6" x14ac:dyDescent="0.35">
      <c r="B1096">
        <v>144095</v>
      </c>
      <c r="C1096">
        <v>218</v>
      </c>
      <c r="D1096">
        <v>0.1</v>
      </c>
      <c r="E1096">
        <v>0.1</v>
      </c>
      <c r="F1096">
        <v>78.900000000000006</v>
      </c>
    </row>
    <row r="1097" spans="2:6" x14ac:dyDescent="0.35">
      <c r="B1097">
        <v>144199</v>
      </c>
      <c r="C1097">
        <v>181</v>
      </c>
      <c r="D1097">
        <v>0.1</v>
      </c>
      <c r="E1097">
        <v>0.1</v>
      </c>
      <c r="F1097">
        <v>79</v>
      </c>
    </row>
    <row r="1098" spans="2:6" x14ac:dyDescent="0.35">
      <c r="B1098">
        <v>144200</v>
      </c>
      <c r="C1098">
        <v>125</v>
      </c>
      <c r="D1098">
        <v>0</v>
      </c>
      <c r="E1098">
        <v>0</v>
      </c>
      <c r="F1098">
        <v>79</v>
      </c>
    </row>
    <row r="1099" spans="2:6" x14ac:dyDescent="0.35">
      <c r="B1099">
        <v>144271</v>
      </c>
      <c r="C1099">
        <v>14</v>
      </c>
      <c r="D1099">
        <v>0</v>
      </c>
      <c r="E1099">
        <v>0</v>
      </c>
      <c r="F1099">
        <v>79</v>
      </c>
    </row>
    <row r="1100" spans="2:6" x14ac:dyDescent="0.35">
      <c r="B1100">
        <v>144291</v>
      </c>
      <c r="C1100">
        <v>167</v>
      </c>
      <c r="D1100">
        <v>0.1</v>
      </c>
      <c r="E1100">
        <v>0.1</v>
      </c>
      <c r="F1100">
        <v>79.099999999999994</v>
      </c>
    </row>
    <row r="1101" spans="2:6" x14ac:dyDescent="0.35">
      <c r="B1101">
        <v>144306</v>
      </c>
      <c r="C1101">
        <v>151</v>
      </c>
      <c r="D1101">
        <v>0</v>
      </c>
      <c r="E1101">
        <v>0</v>
      </c>
      <c r="F1101">
        <v>79.099999999999994</v>
      </c>
    </row>
    <row r="1102" spans="2:6" x14ac:dyDescent="0.35">
      <c r="B1102">
        <v>144307</v>
      </c>
      <c r="C1102">
        <v>162</v>
      </c>
      <c r="D1102">
        <v>0</v>
      </c>
      <c r="E1102">
        <v>0</v>
      </c>
      <c r="F1102">
        <v>79.2</v>
      </c>
    </row>
    <row r="1103" spans="2:6" x14ac:dyDescent="0.35">
      <c r="B1103">
        <v>144309</v>
      </c>
      <c r="C1103">
        <v>119</v>
      </c>
      <c r="D1103">
        <v>0</v>
      </c>
      <c r="E1103">
        <v>0</v>
      </c>
      <c r="F1103">
        <v>79.2</v>
      </c>
    </row>
    <row r="1104" spans="2:6" x14ac:dyDescent="0.35">
      <c r="B1104">
        <v>144311</v>
      </c>
      <c r="C1104">
        <v>392</v>
      </c>
      <c r="D1104">
        <v>0.1</v>
      </c>
      <c r="E1104">
        <v>0.1</v>
      </c>
      <c r="F1104">
        <v>79.3</v>
      </c>
    </row>
    <row r="1105" spans="2:6" x14ac:dyDescent="0.35">
      <c r="B1105">
        <v>144312</v>
      </c>
      <c r="C1105">
        <v>530</v>
      </c>
      <c r="D1105">
        <v>0.2</v>
      </c>
      <c r="E1105">
        <v>0.2</v>
      </c>
      <c r="F1105">
        <v>79.5</v>
      </c>
    </row>
    <row r="1106" spans="2:6" x14ac:dyDescent="0.35">
      <c r="B1106">
        <v>144354</v>
      </c>
      <c r="C1106">
        <v>188</v>
      </c>
      <c r="D1106">
        <v>0.1</v>
      </c>
      <c r="E1106">
        <v>0.1</v>
      </c>
      <c r="F1106">
        <v>79.599999999999994</v>
      </c>
    </row>
    <row r="1107" spans="2:6" x14ac:dyDescent="0.35">
      <c r="B1107">
        <v>144356</v>
      </c>
      <c r="C1107">
        <v>240</v>
      </c>
      <c r="D1107">
        <v>0.1</v>
      </c>
      <c r="E1107">
        <v>0.1</v>
      </c>
      <c r="F1107">
        <v>79.599999999999994</v>
      </c>
    </row>
    <row r="1108" spans="2:6" x14ac:dyDescent="0.35">
      <c r="B1108">
        <v>144358</v>
      </c>
      <c r="C1108">
        <v>12</v>
      </c>
      <c r="D1108">
        <v>0</v>
      </c>
      <c r="E1108">
        <v>0</v>
      </c>
      <c r="F1108">
        <v>79.599999999999994</v>
      </c>
    </row>
    <row r="1109" spans="2:6" x14ac:dyDescent="0.35">
      <c r="B1109">
        <v>144388</v>
      </c>
      <c r="C1109">
        <v>516</v>
      </c>
      <c r="D1109">
        <v>0.2</v>
      </c>
      <c r="E1109">
        <v>0.2</v>
      </c>
      <c r="F1109">
        <v>79.8</v>
      </c>
    </row>
    <row r="1110" spans="2:6" x14ac:dyDescent="0.35">
      <c r="B1110">
        <v>144389</v>
      </c>
      <c r="C1110">
        <v>455</v>
      </c>
      <c r="D1110">
        <v>0.1</v>
      </c>
      <c r="E1110">
        <v>0.1</v>
      </c>
      <c r="F1110">
        <v>79.900000000000006</v>
      </c>
    </row>
    <row r="1111" spans="2:6" x14ac:dyDescent="0.35">
      <c r="B1111">
        <v>144422</v>
      </c>
      <c r="C1111">
        <v>49</v>
      </c>
      <c r="D1111">
        <v>0</v>
      </c>
      <c r="E1111">
        <v>0</v>
      </c>
      <c r="F1111">
        <v>79.900000000000006</v>
      </c>
    </row>
    <row r="1112" spans="2:6" x14ac:dyDescent="0.35">
      <c r="B1112">
        <v>144435</v>
      </c>
      <c r="C1112">
        <v>84</v>
      </c>
      <c r="D1112">
        <v>0</v>
      </c>
      <c r="E1112">
        <v>0</v>
      </c>
      <c r="F1112">
        <v>80</v>
      </c>
    </row>
    <row r="1113" spans="2:6" x14ac:dyDescent="0.35">
      <c r="B1113">
        <v>144489</v>
      </c>
      <c r="C1113">
        <v>244</v>
      </c>
      <c r="D1113">
        <v>0.1</v>
      </c>
      <c r="E1113">
        <v>0.1</v>
      </c>
      <c r="F1113">
        <v>80</v>
      </c>
    </row>
    <row r="1114" spans="2:6" x14ac:dyDescent="0.35">
      <c r="B1114">
        <v>144496</v>
      </c>
      <c r="C1114">
        <v>566</v>
      </c>
      <c r="D1114">
        <v>0.2</v>
      </c>
      <c r="E1114">
        <v>0.2</v>
      </c>
      <c r="F1114">
        <v>80.2</v>
      </c>
    </row>
    <row r="1115" spans="2:6" x14ac:dyDescent="0.35">
      <c r="B1115">
        <v>144502</v>
      </c>
      <c r="C1115">
        <v>383</v>
      </c>
      <c r="D1115">
        <v>0.1</v>
      </c>
      <c r="E1115">
        <v>0.1</v>
      </c>
      <c r="F1115">
        <v>80.3</v>
      </c>
    </row>
    <row r="1116" spans="2:6" x14ac:dyDescent="0.35">
      <c r="B1116">
        <v>144505</v>
      </c>
      <c r="C1116">
        <v>330</v>
      </c>
      <c r="D1116">
        <v>0.1</v>
      </c>
      <c r="E1116">
        <v>0.1</v>
      </c>
      <c r="F1116">
        <v>80.400000000000006</v>
      </c>
    </row>
    <row r="1117" spans="2:6" x14ac:dyDescent="0.35">
      <c r="B1117">
        <v>144508</v>
      </c>
      <c r="C1117">
        <v>101</v>
      </c>
      <c r="D1117">
        <v>0</v>
      </c>
      <c r="E1117">
        <v>0</v>
      </c>
      <c r="F1117">
        <v>80.5</v>
      </c>
    </row>
    <row r="1118" spans="2:6" x14ac:dyDescent="0.35">
      <c r="B1118">
        <v>144533</v>
      </c>
      <c r="C1118">
        <v>329</v>
      </c>
      <c r="D1118">
        <v>0.1</v>
      </c>
      <c r="E1118">
        <v>0.1</v>
      </c>
      <c r="F1118">
        <v>80.599999999999994</v>
      </c>
    </row>
    <row r="1119" spans="2:6" x14ac:dyDescent="0.35">
      <c r="B1119">
        <v>144558</v>
      </c>
      <c r="C1119">
        <v>74</v>
      </c>
      <c r="D1119">
        <v>0</v>
      </c>
      <c r="E1119">
        <v>0</v>
      </c>
      <c r="F1119">
        <v>80.599999999999994</v>
      </c>
    </row>
    <row r="1120" spans="2:6" x14ac:dyDescent="0.35">
      <c r="B1120">
        <v>144588</v>
      </c>
      <c r="C1120">
        <v>101</v>
      </c>
      <c r="D1120">
        <v>0</v>
      </c>
      <c r="E1120">
        <v>0</v>
      </c>
      <c r="F1120">
        <v>80.599999999999994</v>
      </c>
    </row>
    <row r="1121" spans="2:6" x14ac:dyDescent="0.35">
      <c r="B1121">
        <v>144595</v>
      </c>
      <c r="C1121">
        <v>17</v>
      </c>
      <c r="D1121">
        <v>0</v>
      </c>
      <c r="E1121">
        <v>0</v>
      </c>
      <c r="F1121">
        <v>80.599999999999994</v>
      </c>
    </row>
    <row r="1122" spans="2:6" x14ac:dyDescent="0.35">
      <c r="B1122">
        <v>144601</v>
      </c>
      <c r="C1122">
        <v>502</v>
      </c>
      <c r="D1122">
        <v>0.2</v>
      </c>
      <c r="E1122">
        <v>0.2</v>
      </c>
      <c r="F1122">
        <v>80.8</v>
      </c>
    </row>
    <row r="1123" spans="2:6" x14ac:dyDescent="0.35">
      <c r="B1123">
        <v>144617</v>
      </c>
      <c r="C1123">
        <v>170</v>
      </c>
      <c r="D1123">
        <v>0.1</v>
      </c>
      <c r="E1123">
        <v>0.1</v>
      </c>
      <c r="F1123">
        <v>80.8</v>
      </c>
    </row>
    <row r="1124" spans="2:6" x14ac:dyDescent="0.35">
      <c r="B1124">
        <v>144618</v>
      </c>
      <c r="C1124">
        <v>124</v>
      </c>
      <c r="D1124">
        <v>0</v>
      </c>
      <c r="E1124">
        <v>0</v>
      </c>
      <c r="F1124">
        <v>80.900000000000006</v>
      </c>
    </row>
    <row r="1125" spans="2:6" x14ac:dyDescent="0.35">
      <c r="B1125">
        <v>144623</v>
      </c>
      <c r="C1125">
        <v>49</v>
      </c>
      <c r="D1125">
        <v>0</v>
      </c>
      <c r="E1125">
        <v>0</v>
      </c>
      <c r="F1125">
        <v>80.900000000000006</v>
      </c>
    </row>
    <row r="1126" spans="2:6" x14ac:dyDescent="0.35">
      <c r="B1126">
        <v>144627</v>
      </c>
      <c r="C1126">
        <v>618</v>
      </c>
      <c r="D1126">
        <v>0.2</v>
      </c>
      <c r="E1126">
        <v>0.2</v>
      </c>
      <c r="F1126">
        <v>81.099999999999994</v>
      </c>
    </row>
    <row r="1127" spans="2:6" x14ac:dyDescent="0.35">
      <c r="B1127">
        <v>144629</v>
      </c>
      <c r="C1127">
        <v>58</v>
      </c>
      <c r="D1127">
        <v>0</v>
      </c>
      <c r="E1127">
        <v>0</v>
      </c>
      <c r="F1127">
        <v>81.099999999999994</v>
      </c>
    </row>
    <row r="1128" spans="2:6" x14ac:dyDescent="0.35">
      <c r="B1128">
        <v>144652</v>
      </c>
      <c r="C1128">
        <v>162</v>
      </c>
      <c r="D1128">
        <v>0</v>
      </c>
      <c r="E1128">
        <v>0</v>
      </c>
      <c r="F1128">
        <v>81.099999999999994</v>
      </c>
    </row>
    <row r="1129" spans="2:6" x14ac:dyDescent="0.35">
      <c r="B1129">
        <v>144657</v>
      </c>
      <c r="C1129">
        <v>53</v>
      </c>
      <c r="D1129">
        <v>0</v>
      </c>
      <c r="E1129">
        <v>0</v>
      </c>
      <c r="F1129">
        <v>81.099999999999994</v>
      </c>
    </row>
    <row r="1130" spans="2:6" x14ac:dyDescent="0.35">
      <c r="B1130">
        <v>144661</v>
      </c>
      <c r="C1130">
        <v>73</v>
      </c>
      <c r="D1130">
        <v>0</v>
      </c>
      <c r="E1130">
        <v>0</v>
      </c>
      <c r="F1130">
        <v>81.2</v>
      </c>
    </row>
    <row r="1131" spans="2:6" x14ac:dyDescent="0.35">
      <c r="B1131">
        <v>144716</v>
      </c>
      <c r="C1131">
        <v>257</v>
      </c>
      <c r="D1131">
        <v>0.1</v>
      </c>
      <c r="E1131">
        <v>0.1</v>
      </c>
      <c r="F1131">
        <v>81.2</v>
      </c>
    </row>
    <row r="1132" spans="2:6" x14ac:dyDescent="0.35">
      <c r="B1132">
        <v>144739</v>
      </c>
      <c r="C1132">
        <v>304</v>
      </c>
      <c r="D1132">
        <v>0.1</v>
      </c>
      <c r="E1132">
        <v>0.1</v>
      </c>
      <c r="F1132">
        <v>81.3</v>
      </c>
    </row>
    <row r="1133" spans="2:6" x14ac:dyDescent="0.35">
      <c r="B1133">
        <v>144741</v>
      </c>
      <c r="C1133">
        <v>287</v>
      </c>
      <c r="D1133">
        <v>0.1</v>
      </c>
      <c r="E1133">
        <v>0.1</v>
      </c>
      <c r="F1133">
        <v>81.400000000000006</v>
      </c>
    </row>
    <row r="1134" spans="2:6" x14ac:dyDescent="0.35">
      <c r="B1134">
        <v>144742</v>
      </c>
      <c r="C1134">
        <v>34</v>
      </c>
      <c r="D1134">
        <v>0</v>
      </c>
      <c r="E1134">
        <v>0</v>
      </c>
      <c r="F1134">
        <v>81.400000000000006</v>
      </c>
    </row>
    <row r="1135" spans="2:6" x14ac:dyDescent="0.35">
      <c r="B1135">
        <v>144755</v>
      </c>
      <c r="C1135">
        <v>195</v>
      </c>
      <c r="D1135">
        <v>0.1</v>
      </c>
      <c r="E1135">
        <v>0.1</v>
      </c>
      <c r="F1135">
        <v>81.5</v>
      </c>
    </row>
    <row r="1136" spans="2:6" x14ac:dyDescent="0.35">
      <c r="B1136">
        <v>144761</v>
      </c>
      <c r="C1136">
        <v>76</v>
      </c>
      <c r="D1136">
        <v>0</v>
      </c>
      <c r="E1136">
        <v>0</v>
      </c>
      <c r="F1136">
        <v>81.5</v>
      </c>
    </row>
    <row r="1137" spans="2:6" x14ac:dyDescent="0.35">
      <c r="B1137">
        <v>144799</v>
      </c>
      <c r="C1137">
        <v>491</v>
      </c>
      <c r="D1137">
        <v>0.1</v>
      </c>
      <c r="E1137">
        <v>0.1</v>
      </c>
      <c r="F1137">
        <v>81.7</v>
      </c>
    </row>
    <row r="1138" spans="2:6" x14ac:dyDescent="0.35">
      <c r="B1138">
        <v>144809</v>
      </c>
      <c r="C1138">
        <v>418</v>
      </c>
      <c r="D1138">
        <v>0.1</v>
      </c>
      <c r="E1138">
        <v>0.1</v>
      </c>
      <c r="F1138">
        <v>81.8</v>
      </c>
    </row>
    <row r="1139" spans="2:6" x14ac:dyDescent="0.35">
      <c r="B1139">
        <v>144853</v>
      </c>
      <c r="C1139">
        <v>72</v>
      </c>
      <c r="D1139">
        <v>0</v>
      </c>
      <c r="E1139">
        <v>0</v>
      </c>
      <c r="F1139">
        <v>81.8</v>
      </c>
    </row>
    <row r="1140" spans="2:6" x14ac:dyDescent="0.35">
      <c r="B1140">
        <v>144900</v>
      </c>
      <c r="C1140">
        <v>160</v>
      </c>
      <c r="D1140">
        <v>0</v>
      </c>
      <c r="E1140">
        <v>0</v>
      </c>
      <c r="F1140">
        <v>81.900000000000006</v>
      </c>
    </row>
    <row r="1141" spans="2:6" x14ac:dyDescent="0.35">
      <c r="B1141">
        <v>144937</v>
      </c>
      <c r="C1141">
        <v>243</v>
      </c>
      <c r="D1141">
        <v>0.1</v>
      </c>
      <c r="E1141">
        <v>0.1</v>
      </c>
      <c r="F1141">
        <v>81.900000000000006</v>
      </c>
    </row>
    <row r="1142" spans="2:6" x14ac:dyDescent="0.35">
      <c r="B1142">
        <v>144952</v>
      </c>
      <c r="C1142">
        <v>85</v>
      </c>
      <c r="D1142">
        <v>0</v>
      </c>
      <c r="E1142">
        <v>0</v>
      </c>
      <c r="F1142">
        <v>82</v>
      </c>
    </row>
    <row r="1143" spans="2:6" x14ac:dyDescent="0.35">
      <c r="B1143">
        <v>144962</v>
      </c>
      <c r="C1143">
        <v>344</v>
      </c>
      <c r="D1143">
        <v>0.1</v>
      </c>
      <c r="E1143">
        <v>0.1</v>
      </c>
      <c r="F1143">
        <v>82.1</v>
      </c>
    </row>
    <row r="1144" spans="2:6" x14ac:dyDescent="0.35">
      <c r="B1144">
        <v>144968</v>
      </c>
      <c r="C1144">
        <v>516</v>
      </c>
      <c r="D1144">
        <v>0.2</v>
      </c>
      <c r="E1144">
        <v>0.2</v>
      </c>
      <c r="F1144">
        <v>82.2</v>
      </c>
    </row>
    <row r="1145" spans="2:6" x14ac:dyDescent="0.35">
      <c r="B1145">
        <v>144977</v>
      </c>
      <c r="C1145">
        <v>386</v>
      </c>
      <c r="D1145">
        <v>0.1</v>
      </c>
      <c r="E1145">
        <v>0.1</v>
      </c>
      <c r="F1145">
        <v>82.3</v>
      </c>
    </row>
    <row r="1146" spans="2:6" x14ac:dyDescent="0.35">
      <c r="B1146">
        <v>144990</v>
      </c>
      <c r="C1146">
        <v>178</v>
      </c>
      <c r="D1146">
        <v>0.1</v>
      </c>
      <c r="E1146">
        <v>0.1</v>
      </c>
      <c r="F1146">
        <v>82.4</v>
      </c>
    </row>
    <row r="1147" spans="2:6" x14ac:dyDescent="0.35">
      <c r="B1147">
        <v>144991</v>
      </c>
      <c r="C1147">
        <v>144</v>
      </c>
      <c r="D1147">
        <v>0</v>
      </c>
      <c r="E1147">
        <v>0</v>
      </c>
      <c r="F1147">
        <v>82.4</v>
      </c>
    </row>
    <row r="1148" spans="2:6" x14ac:dyDescent="0.35">
      <c r="B1148">
        <v>145008</v>
      </c>
      <c r="C1148">
        <v>43</v>
      </c>
      <c r="D1148">
        <v>0</v>
      </c>
      <c r="E1148">
        <v>0</v>
      </c>
      <c r="F1148">
        <v>82.4</v>
      </c>
    </row>
    <row r="1149" spans="2:6" x14ac:dyDescent="0.35">
      <c r="B1149">
        <v>145047</v>
      </c>
      <c r="C1149">
        <v>204</v>
      </c>
      <c r="D1149">
        <v>0.1</v>
      </c>
      <c r="E1149">
        <v>0.1</v>
      </c>
      <c r="F1149">
        <v>82.5</v>
      </c>
    </row>
    <row r="1150" spans="2:6" x14ac:dyDescent="0.35">
      <c r="B1150">
        <v>145052</v>
      </c>
      <c r="C1150">
        <v>291</v>
      </c>
      <c r="D1150">
        <v>0.1</v>
      </c>
      <c r="E1150">
        <v>0.1</v>
      </c>
      <c r="F1150">
        <v>82.6</v>
      </c>
    </row>
    <row r="1151" spans="2:6" x14ac:dyDescent="0.35">
      <c r="B1151">
        <v>145063</v>
      </c>
      <c r="C1151">
        <v>479</v>
      </c>
      <c r="D1151">
        <v>0.1</v>
      </c>
      <c r="E1151">
        <v>0.1</v>
      </c>
      <c r="F1151">
        <v>82.7</v>
      </c>
    </row>
    <row r="1152" spans="2:6" x14ac:dyDescent="0.35">
      <c r="B1152">
        <v>145082</v>
      </c>
      <c r="C1152">
        <v>136</v>
      </c>
      <c r="D1152">
        <v>0</v>
      </c>
      <c r="E1152">
        <v>0</v>
      </c>
      <c r="F1152">
        <v>82.8</v>
      </c>
    </row>
    <row r="1153" spans="2:6" x14ac:dyDescent="0.35">
      <c r="B1153">
        <v>145090</v>
      </c>
      <c r="C1153">
        <v>351</v>
      </c>
      <c r="D1153">
        <v>0.1</v>
      </c>
      <c r="E1153">
        <v>0.1</v>
      </c>
      <c r="F1153">
        <v>82.9</v>
      </c>
    </row>
    <row r="1154" spans="2:6" x14ac:dyDescent="0.35">
      <c r="B1154">
        <v>145106</v>
      </c>
      <c r="C1154">
        <v>317</v>
      </c>
      <c r="D1154">
        <v>0.1</v>
      </c>
      <c r="E1154">
        <v>0.1</v>
      </c>
      <c r="F1154">
        <v>83</v>
      </c>
    </row>
    <row r="1155" spans="2:6" x14ac:dyDescent="0.35">
      <c r="B1155">
        <v>145108</v>
      </c>
      <c r="C1155">
        <v>250</v>
      </c>
      <c r="D1155">
        <v>0.1</v>
      </c>
      <c r="E1155">
        <v>0.1</v>
      </c>
      <c r="F1155">
        <v>83.1</v>
      </c>
    </row>
    <row r="1156" spans="2:6" x14ac:dyDescent="0.35">
      <c r="B1156">
        <v>145109</v>
      </c>
      <c r="C1156">
        <v>97</v>
      </c>
      <c r="D1156">
        <v>0</v>
      </c>
      <c r="E1156">
        <v>0</v>
      </c>
      <c r="F1156">
        <v>83.1</v>
      </c>
    </row>
    <row r="1157" spans="2:6" x14ac:dyDescent="0.35">
      <c r="B1157">
        <v>145119</v>
      </c>
      <c r="C1157">
        <v>83</v>
      </c>
      <c r="D1157">
        <v>0</v>
      </c>
      <c r="E1157">
        <v>0</v>
      </c>
      <c r="F1157">
        <v>83.1</v>
      </c>
    </row>
    <row r="1158" spans="2:6" x14ac:dyDescent="0.35">
      <c r="B1158">
        <v>145121</v>
      </c>
      <c r="C1158">
        <v>55</v>
      </c>
      <c r="D1158">
        <v>0</v>
      </c>
      <c r="E1158">
        <v>0</v>
      </c>
      <c r="F1158">
        <v>83.1</v>
      </c>
    </row>
    <row r="1159" spans="2:6" x14ac:dyDescent="0.35">
      <c r="B1159">
        <v>145124</v>
      </c>
      <c r="C1159">
        <v>121</v>
      </c>
      <c r="D1159">
        <v>0</v>
      </c>
      <c r="E1159">
        <v>0</v>
      </c>
      <c r="F1159">
        <v>83.2</v>
      </c>
    </row>
    <row r="1160" spans="2:6" x14ac:dyDescent="0.35">
      <c r="B1160">
        <v>145126</v>
      </c>
      <c r="C1160">
        <v>119</v>
      </c>
      <c r="D1160">
        <v>0</v>
      </c>
      <c r="E1160">
        <v>0</v>
      </c>
      <c r="F1160">
        <v>83.2</v>
      </c>
    </row>
    <row r="1161" spans="2:6" x14ac:dyDescent="0.35">
      <c r="B1161">
        <v>145132</v>
      </c>
      <c r="C1161">
        <v>112</v>
      </c>
      <c r="D1161">
        <v>0</v>
      </c>
      <c r="E1161">
        <v>0</v>
      </c>
      <c r="F1161">
        <v>83.2</v>
      </c>
    </row>
    <row r="1162" spans="2:6" x14ac:dyDescent="0.35">
      <c r="B1162">
        <v>145134</v>
      </c>
      <c r="C1162">
        <v>420</v>
      </c>
      <c r="D1162">
        <v>0.1</v>
      </c>
      <c r="E1162">
        <v>0.1</v>
      </c>
      <c r="F1162">
        <v>83.4</v>
      </c>
    </row>
    <row r="1163" spans="2:6" x14ac:dyDescent="0.35">
      <c r="B1163">
        <v>145146</v>
      </c>
      <c r="C1163">
        <v>138</v>
      </c>
      <c r="D1163">
        <v>0</v>
      </c>
      <c r="E1163">
        <v>0</v>
      </c>
      <c r="F1163">
        <v>83.4</v>
      </c>
    </row>
    <row r="1164" spans="2:6" x14ac:dyDescent="0.35">
      <c r="B1164">
        <v>145157</v>
      </c>
      <c r="C1164">
        <v>625</v>
      </c>
      <c r="D1164">
        <v>0.2</v>
      </c>
      <c r="E1164">
        <v>0.2</v>
      </c>
      <c r="F1164">
        <v>83.6</v>
      </c>
    </row>
    <row r="1165" spans="2:6" x14ac:dyDescent="0.35">
      <c r="B1165">
        <v>145179</v>
      </c>
      <c r="C1165">
        <v>54</v>
      </c>
      <c r="D1165">
        <v>0</v>
      </c>
      <c r="E1165">
        <v>0</v>
      </c>
      <c r="F1165">
        <v>83.6</v>
      </c>
    </row>
    <row r="1166" spans="2:6" x14ac:dyDescent="0.35">
      <c r="B1166">
        <v>145188</v>
      </c>
      <c r="C1166">
        <v>61</v>
      </c>
      <c r="D1166">
        <v>0</v>
      </c>
      <c r="E1166">
        <v>0</v>
      </c>
      <c r="F1166">
        <v>83.6</v>
      </c>
    </row>
    <row r="1167" spans="2:6" x14ac:dyDescent="0.35">
      <c r="B1167">
        <v>145211</v>
      </c>
      <c r="C1167">
        <v>190</v>
      </c>
      <c r="D1167">
        <v>0.1</v>
      </c>
      <c r="E1167">
        <v>0.1</v>
      </c>
      <c r="F1167">
        <v>83.7</v>
      </c>
    </row>
    <row r="1168" spans="2:6" x14ac:dyDescent="0.35">
      <c r="B1168">
        <v>145253</v>
      </c>
      <c r="C1168">
        <v>735</v>
      </c>
      <c r="D1168">
        <v>0.2</v>
      </c>
      <c r="E1168">
        <v>0.2</v>
      </c>
      <c r="F1168">
        <v>83.9</v>
      </c>
    </row>
    <row r="1169" spans="2:6" x14ac:dyDescent="0.35">
      <c r="B1169">
        <v>145313</v>
      </c>
      <c r="C1169">
        <v>589</v>
      </c>
      <c r="D1169">
        <v>0.2</v>
      </c>
      <c r="E1169">
        <v>0.2</v>
      </c>
      <c r="F1169">
        <v>84.1</v>
      </c>
    </row>
    <row r="1170" spans="2:6" x14ac:dyDescent="0.35">
      <c r="B1170">
        <v>145327</v>
      </c>
      <c r="C1170">
        <v>638</v>
      </c>
      <c r="D1170">
        <v>0.2</v>
      </c>
      <c r="E1170">
        <v>0.2</v>
      </c>
      <c r="F1170">
        <v>84.3</v>
      </c>
    </row>
    <row r="1171" spans="2:6" x14ac:dyDescent="0.35">
      <c r="B1171">
        <v>145337</v>
      </c>
      <c r="C1171">
        <v>16</v>
      </c>
      <c r="D1171">
        <v>0</v>
      </c>
      <c r="E1171">
        <v>0</v>
      </c>
      <c r="F1171">
        <v>84.3</v>
      </c>
    </row>
    <row r="1172" spans="2:6" x14ac:dyDescent="0.35">
      <c r="B1172">
        <v>145343</v>
      </c>
      <c r="C1172">
        <v>181</v>
      </c>
      <c r="D1172">
        <v>0.1</v>
      </c>
      <c r="E1172">
        <v>0.1</v>
      </c>
      <c r="F1172">
        <v>84.3</v>
      </c>
    </row>
    <row r="1173" spans="2:6" x14ac:dyDescent="0.35">
      <c r="B1173">
        <v>145372</v>
      </c>
      <c r="C1173">
        <v>467</v>
      </c>
      <c r="D1173">
        <v>0.1</v>
      </c>
      <c r="E1173">
        <v>0.1</v>
      </c>
      <c r="F1173">
        <v>84.5</v>
      </c>
    </row>
    <row r="1174" spans="2:6" x14ac:dyDescent="0.35">
      <c r="B1174">
        <v>145398</v>
      </c>
      <c r="C1174">
        <v>233</v>
      </c>
      <c r="D1174">
        <v>0.1</v>
      </c>
      <c r="E1174">
        <v>0.1</v>
      </c>
      <c r="F1174">
        <v>84.5</v>
      </c>
    </row>
    <row r="1175" spans="2:6" x14ac:dyDescent="0.35">
      <c r="B1175">
        <v>145404</v>
      </c>
      <c r="C1175">
        <v>505</v>
      </c>
      <c r="D1175">
        <v>0.2</v>
      </c>
      <c r="E1175">
        <v>0.2</v>
      </c>
      <c r="F1175">
        <v>84.7</v>
      </c>
    </row>
    <row r="1176" spans="2:6" x14ac:dyDescent="0.35">
      <c r="B1176">
        <v>145405</v>
      </c>
      <c r="C1176">
        <v>198</v>
      </c>
      <c r="D1176">
        <v>0.1</v>
      </c>
      <c r="E1176">
        <v>0.1</v>
      </c>
      <c r="F1176">
        <v>84.8</v>
      </c>
    </row>
    <row r="1177" spans="2:6" x14ac:dyDescent="0.35">
      <c r="B1177">
        <v>145420</v>
      </c>
      <c r="C1177">
        <v>295</v>
      </c>
      <c r="D1177">
        <v>0.1</v>
      </c>
      <c r="E1177">
        <v>0.1</v>
      </c>
      <c r="F1177">
        <v>84.8</v>
      </c>
    </row>
    <row r="1178" spans="2:6" x14ac:dyDescent="0.35">
      <c r="B1178">
        <v>145477</v>
      </c>
      <c r="C1178">
        <v>124</v>
      </c>
      <c r="D1178">
        <v>0</v>
      </c>
      <c r="E1178">
        <v>0</v>
      </c>
      <c r="F1178">
        <v>84.9</v>
      </c>
    </row>
    <row r="1179" spans="2:6" x14ac:dyDescent="0.35">
      <c r="B1179">
        <v>145480</v>
      </c>
      <c r="C1179">
        <v>224</v>
      </c>
      <c r="D1179">
        <v>0.1</v>
      </c>
      <c r="E1179">
        <v>0.1</v>
      </c>
      <c r="F1179">
        <v>85</v>
      </c>
    </row>
    <row r="1180" spans="2:6" x14ac:dyDescent="0.35">
      <c r="B1180">
        <v>145482</v>
      </c>
      <c r="C1180">
        <v>355</v>
      </c>
      <c r="D1180">
        <v>0.1</v>
      </c>
      <c r="E1180">
        <v>0.1</v>
      </c>
      <c r="F1180">
        <v>85.1</v>
      </c>
    </row>
    <row r="1181" spans="2:6" x14ac:dyDescent="0.35">
      <c r="B1181">
        <v>145490</v>
      </c>
      <c r="C1181">
        <v>125</v>
      </c>
      <c r="D1181">
        <v>0</v>
      </c>
      <c r="E1181">
        <v>0</v>
      </c>
      <c r="F1181">
        <v>85.1</v>
      </c>
    </row>
    <row r="1182" spans="2:6" x14ac:dyDescent="0.35">
      <c r="B1182">
        <v>145500</v>
      </c>
      <c r="C1182">
        <v>208</v>
      </c>
      <c r="D1182">
        <v>0.1</v>
      </c>
      <c r="E1182">
        <v>0.1</v>
      </c>
      <c r="F1182">
        <v>85.2</v>
      </c>
    </row>
    <row r="1183" spans="2:6" x14ac:dyDescent="0.35">
      <c r="B1183">
        <v>145501</v>
      </c>
      <c r="C1183">
        <v>10</v>
      </c>
      <c r="D1183">
        <v>0</v>
      </c>
      <c r="E1183">
        <v>0</v>
      </c>
      <c r="F1183">
        <v>85.2</v>
      </c>
    </row>
    <row r="1184" spans="2:6" x14ac:dyDescent="0.35">
      <c r="B1184">
        <v>145502</v>
      </c>
      <c r="C1184">
        <v>597</v>
      </c>
      <c r="D1184">
        <v>0.2</v>
      </c>
      <c r="E1184">
        <v>0.2</v>
      </c>
      <c r="F1184">
        <v>85.3</v>
      </c>
    </row>
    <row r="1185" spans="2:6" x14ac:dyDescent="0.35">
      <c r="B1185">
        <v>145562</v>
      </c>
      <c r="C1185">
        <v>142</v>
      </c>
      <c r="D1185">
        <v>0</v>
      </c>
      <c r="E1185">
        <v>0</v>
      </c>
      <c r="F1185">
        <v>85.4</v>
      </c>
    </row>
    <row r="1186" spans="2:6" x14ac:dyDescent="0.35">
      <c r="B1186">
        <v>145577</v>
      </c>
      <c r="C1186">
        <v>384</v>
      </c>
      <c r="D1186">
        <v>0.1</v>
      </c>
      <c r="E1186">
        <v>0.1</v>
      </c>
      <c r="F1186">
        <v>85.5</v>
      </c>
    </row>
    <row r="1187" spans="2:6" x14ac:dyDescent="0.35">
      <c r="B1187">
        <v>145593</v>
      </c>
      <c r="C1187">
        <v>243</v>
      </c>
      <c r="D1187">
        <v>0.1</v>
      </c>
      <c r="E1187">
        <v>0.1</v>
      </c>
      <c r="F1187">
        <v>85.6</v>
      </c>
    </row>
    <row r="1188" spans="2:6" x14ac:dyDescent="0.35">
      <c r="B1188">
        <v>145704</v>
      </c>
      <c r="C1188">
        <v>77</v>
      </c>
      <c r="D1188">
        <v>0</v>
      </c>
      <c r="E1188">
        <v>0</v>
      </c>
      <c r="F1188">
        <v>85.6</v>
      </c>
    </row>
    <row r="1189" spans="2:6" x14ac:dyDescent="0.35">
      <c r="B1189">
        <v>145707</v>
      </c>
      <c r="C1189">
        <v>273</v>
      </c>
      <c r="D1189">
        <v>0.1</v>
      </c>
      <c r="E1189">
        <v>0.1</v>
      </c>
      <c r="F1189">
        <v>85.7</v>
      </c>
    </row>
    <row r="1190" spans="2:6" x14ac:dyDescent="0.35">
      <c r="B1190">
        <v>145722</v>
      </c>
      <c r="C1190">
        <v>617</v>
      </c>
      <c r="D1190">
        <v>0.2</v>
      </c>
      <c r="E1190">
        <v>0.2</v>
      </c>
      <c r="F1190">
        <v>85.9</v>
      </c>
    </row>
    <row r="1191" spans="2:6" x14ac:dyDescent="0.35">
      <c r="B1191">
        <v>145723</v>
      </c>
      <c r="C1191">
        <v>482</v>
      </c>
      <c r="D1191">
        <v>0.1</v>
      </c>
      <c r="E1191">
        <v>0.1</v>
      </c>
      <c r="F1191">
        <v>86</v>
      </c>
    </row>
    <row r="1192" spans="2:6" x14ac:dyDescent="0.35">
      <c r="B1192">
        <v>145774</v>
      </c>
      <c r="C1192">
        <v>353</v>
      </c>
      <c r="D1192">
        <v>0.1</v>
      </c>
      <c r="E1192">
        <v>0.1</v>
      </c>
      <c r="F1192">
        <v>86.1</v>
      </c>
    </row>
    <row r="1193" spans="2:6" x14ac:dyDescent="0.35">
      <c r="B1193">
        <v>145776</v>
      </c>
      <c r="C1193">
        <v>81</v>
      </c>
      <c r="D1193">
        <v>0</v>
      </c>
      <c r="E1193">
        <v>0</v>
      </c>
      <c r="F1193">
        <v>86.1</v>
      </c>
    </row>
    <row r="1194" spans="2:6" x14ac:dyDescent="0.35">
      <c r="B1194">
        <v>145783</v>
      </c>
      <c r="C1194">
        <v>641</v>
      </c>
      <c r="D1194">
        <v>0.2</v>
      </c>
      <c r="E1194">
        <v>0.2</v>
      </c>
      <c r="F1194">
        <v>86.3</v>
      </c>
    </row>
    <row r="1195" spans="2:6" x14ac:dyDescent="0.35">
      <c r="B1195">
        <v>145843</v>
      </c>
      <c r="C1195">
        <v>303</v>
      </c>
      <c r="D1195">
        <v>0.1</v>
      </c>
      <c r="E1195">
        <v>0.1</v>
      </c>
      <c r="F1195">
        <v>86.4</v>
      </c>
    </row>
    <row r="1196" spans="2:6" x14ac:dyDescent="0.35">
      <c r="B1196">
        <v>145848</v>
      </c>
      <c r="C1196">
        <v>903</v>
      </c>
      <c r="D1196">
        <v>0.3</v>
      </c>
      <c r="E1196">
        <v>0.3</v>
      </c>
      <c r="F1196">
        <v>86.7</v>
      </c>
    </row>
    <row r="1197" spans="2:6" x14ac:dyDescent="0.35">
      <c r="B1197">
        <v>145863</v>
      </c>
      <c r="C1197">
        <v>149</v>
      </c>
      <c r="D1197">
        <v>0</v>
      </c>
      <c r="E1197">
        <v>0</v>
      </c>
      <c r="F1197">
        <v>86.7</v>
      </c>
    </row>
    <row r="1198" spans="2:6" x14ac:dyDescent="0.35">
      <c r="B1198">
        <v>145866</v>
      </c>
      <c r="C1198">
        <v>48</v>
      </c>
      <c r="D1198">
        <v>0</v>
      </c>
      <c r="E1198">
        <v>0</v>
      </c>
      <c r="F1198">
        <v>86.8</v>
      </c>
    </row>
    <row r="1199" spans="2:6" x14ac:dyDescent="0.35">
      <c r="B1199">
        <v>145872</v>
      </c>
      <c r="C1199">
        <v>452</v>
      </c>
      <c r="D1199">
        <v>0.1</v>
      </c>
      <c r="E1199">
        <v>0.1</v>
      </c>
      <c r="F1199">
        <v>86.9</v>
      </c>
    </row>
    <row r="1200" spans="2:6" x14ac:dyDescent="0.35">
      <c r="B1200">
        <v>145875</v>
      </c>
      <c r="C1200">
        <v>542</v>
      </c>
      <c r="D1200">
        <v>0.2</v>
      </c>
      <c r="E1200">
        <v>0.2</v>
      </c>
      <c r="F1200">
        <v>87.1</v>
      </c>
    </row>
    <row r="1201" spans="2:6" x14ac:dyDescent="0.35">
      <c r="B1201">
        <v>145889</v>
      </c>
      <c r="C1201">
        <v>423</v>
      </c>
      <c r="D1201">
        <v>0.1</v>
      </c>
      <c r="E1201">
        <v>0.1</v>
      </c>
      <c r="F1201">
        <v>87.2</v>
      </c>
    </row>
    <row r="1202" spans="2:6" x14ac:dyDescent="0.35">
      <c r="B1202">
        <v>145890</v>
      </c>
      <c r="C1202">
        <v>804</v>
      </c>
      <c r="D1202">
        <v>0.2</v>
      </c>
      <c r="E1202">
        <v>0.2</v>
      </c>
      <c r="F1202">
        <v>87.4</v>
      </c>
    </row>
    <row r="1203" spans="2:6" x14ac:dyDescent="0.35">
      <c r="B1203">
        <v>145892</v>
      </c>
      <c r="C1203">
        <v>195</v>
      </c>
      <c r="D1203">
        <v>0.1</v>
      </c>
      <c r="E1203">
        <v>0.1</v>
      </c>
      <c r="F1203">
        <v>87.5</v>
      </c>
    </row>
    <row r="1204" spans="2:6" x14ac:dyDescent="0.35">
      <c r="B1204">
        <v>145900</v>
      </c>
      <c r="C1204">
        <v>83</v>
      </c>
      <c r="D1204">
        <v>0</v>
      </c>
      <c r="E1204">
        <v>0</v>
      </c>
      <c r="F1204">
        <v>87.5</v>
      </c>
    </row>
    <row r="1205" spans="2:6" x14ac:dyDescent="0.35">
      <c r="B1205">
        <v>145918</v>
      </c>
      <c r="C1205">
        <v>16</v>
      </c>
      <c r="D1205">
        <v>0</v>
      </c>
      <c r="E1205">
        <v>0</v>
      </c>
      <c r="F1205">
        <v>87.5</v>
      </c>
    </row>
    <row r="1206" spans="2:6" x14ac:dyDescent="0.35">
      <c r="B1206">
        <v>145921</v>
      </c>
      <c r="C1206">
        <v>830</v>
      </c>
      <c r="D1206">
        <v>0.3</v>
      </c>
      <c r="E1206">
        <v>0.3</v>
      </c>
      <c r="F1206">
        <v>87.8</v>
      </c>
    </row>
    <row r="1207" spans="2:6" x14ac:dyDescent="0.35">
      <c r="B1207">
        <v>145923</v>
      </c>
      <c r="C1207">
        <v>416</v>
      </c>
      <c r="D1207">
        <v>0.1</v>
      </c>
      <c r="E1207">
        <v>0.1</v>
      </c>
      <c r="F1207">
        <v>87.9</v>
      </c>
    </row>
    <row r="1208" spans="2:6" x14ac:dyDescent="0.35">
      <c r="B1208">
        <v>145929</v>
      </c>
      <c r="C1208">
        <v>383</v>
      </c>
      <c r="D1208">
        <v>0.1</v>
      </c>
      <c r="E1208">
        <v>0.1</v>
      </c>
      <c r="F1208">
        <v>88</v>
      </c>
    </row>
    <row r="1209" spans="2:6" x14ac:dyDescent="0.35">
      <c r="B1209">
        <v>145937</v>
      </c>
      <c r="C1209">
        <v>396</v>
      </c>
      <c r="D1209">
        <v>0.1</v>
      </c>
      <c r="E1209">
        <v>0.1</v>
      </c>
      <c r="F1209">
        <v>88.1</v>
      </c>
    </row>
    <row r="1210" spans="2:6" x14ac:dyDescent="0.35">
      <c r="B1210">
        <v>145938</v>
      </c>
      <c r="C1210">
        <v>302</v>
      </c>
      <c r="D1210">
        <v>0.1</v>
      </c>
      <c r="E1210">
        <v>0.1</v>
      </c>
      <c r="F1210">
        <v>88.2</v>
      </c>
    </row>
    <row r="1211" spans="2:6" x14ac:dyDescent="0.35">
      <c r="B1211">
        <v>145952</v>
      </c>
      <c r="C1211">
        <v>337</v>
      </c>
      <c r="D1211">
        <v>0.1</v>
      </c>
      <c r="E1211">
        <v>0.1</v>
      </c>
      <c r="F1211">
        <v>88.3</v>
      </c>
    </row>
    <row r="1212" spans="2:6" x14ac:dyDescent="0.35">
      <c r="B1212">
        <v>145954</v>
      </c>
      <c r="C1212">
        <v>177</v>
      </c>
      <c r="D1212">
        <v>0.1</v>
      </c>
      <c r="E1212">
        <v>0.1</v>
      </c>
      <c r="F1212">
        <v>88.4</v>
      </c>
    </row>
    <row r="1213" spans="2:6" x14ac:dyDescent="0.35">
      <c r="B1213">
        <v>146014</v>
      </c>
      <c r="C1213">
        <v>30</v>
      </c>
      <c r="D1213">
        <v>0</v>
      </c>
      <c r="E1213">
        <v>0</v>
      </c>
      <c r="F1213">
        <v>88.4</v>
      </c>
    </row>
    <row r="1214" spans="2:6" x14ac:dyDescent="0.35">
      <c r="B1214">
        <v>146058</v>
      </c>
      <c r="C1214">
        <v>44</v>
      </c>
      <c r="D1214">
        <v>0</v>
      </c>
      <c r="E1214">
        <v>0</v>
      </c>
      <c r="F1214">
        <v>88.4</v>
      </c>
    </row>
    <row r="1215" spans="2:6" x14ac:dyDescent="0.35">
      <c r="B1215">
        <v>146063</v>
      </c>
      <c r="C1215">
        <v>260</v>
      </c>
      <c r="D1215">
        <v>0.1</v>
      </c>
      <c r="E1215">
        <v>0.1</v>
      </c>
      <c r="F1215">
        <v>88.5</v>
      </c>
    </row>
    <row r="1216" spans="2:6" x14ac:dyDescent="0.35">
      <c r="B1216">
        <v>146070</v>
      </c>
      <c r="C1216">
        <v>59</v>
      </c>
      <c r="D1216">
        <v>0</v>
      </c>
      <c r="E1216">
        <v>0</v>
      </c>
      <c r="F1216">
        <v>88.5</v>
      </c>
    </row>
    <row r="1217" spans="2:6" x14ac:dyDescent="0.35">
      <c r="B1217">
        <v>146128</v>
      </c>
      <c r="C1217">
        <v>279</v>
      </c>
      <c r="D1217">
        <v>0.1</v>
      </c>
      <c r="E1217">
        <v>0.1</v>
      </c>
      <c r="F1217">
        <v>88.6</v>
      </c>
    </row>
    <row r="1218" spans="2:6" x14ac:dyDescent="0.35">
      <c r="B1218">
        <v>146129</v>
      </c>
      <c r="C1218">
        <v>47</v>
      </c>
      <c r="D1218">
        <v>0</v>
      </c>
      <c r="E1218">
        <v>0</v>
      </c>
      <c r="F1218">
        <v>88.6</v>
      </c>
    </row>
    <row r="1219" spans="2:6" x14ac:dyDescent="0.35">
      <c r="B1219">
        <v>146196</v>
      </c>
      <c r="C1219">
        <v>368</v>
      </c>
      <c r="D1219">
        <v>0.1</v>
      </c>
      <c r="E1219">
        <v>0.1</v>
      </c>
      <c r="F1219">
        <v>88.7</v>
      </c>
    </row>
    <row r="1220" spans="2:6" x14ac:dyDescent="0.35">
      <c r="B1220">
        <v>146228</v>
      </c>
      <c r="C1220">
        <v>319</v>
      </c>
      <c r="D1220">
        <v>0.1</v>
      </c>
      <c r="E1220">
        <v>0.1</v>
      </c>
      <c r="F1220">
        <v>88.8</v>
      </c>
    </row>
    <row r="1221" spans="2:6" x14ac:dyDescent="0.35">
      <c r="B1221">
        <v>146235</v>
      </c>
      <c r="C1221">
        <v>152</v>
      </c>
      <c r="D1221">
        <v>0</v>
      </c>
      <c r="E1221">
        <v>0</v>
      </c>
      <c r="F1221">
        <v>88.9</v>
      </c>
    </row>
    <row r="1222" spans="2:6" x14ac:dyDescent="0.35">
      <c r="B1222">
        <v>146247</v>
      </c>
      <c r="C1222">
        <v>70</v>
      </c>
      <c r="D1222">
        <v>0</v>
      </c>
      <c r="E1222">
        <v>0</v>
      </c>
      <c r="F1222">
        <v>88.9</v>
      </c>
    </row>
    <row r="1223" spans="2:6" x14ac:dyDescent="0.35">
      <c r="B1223">
        <v>146276</v>
      </c>
      <c r="C1223">
        <v>188</v>
      </c>
      <c r="D1223">
        <v>0.1</v>
      </c>
      <c r="E1223">
        <v>0.1</v>
      </c>
      <c r="F1223">
        <v>88.9</v>
      </c>
    </row>
    <row r="1224" spans="2:6" x14ac:dyDescent="0.35">
      <c r="B1224">
        <v>146303</v>
      </c>
      <c r="C1224">
        <v>348</v>
      </c>
      <c r="D1224">
        <v>0.1</v>
      </c>
      <c r="E1224">
        <v>0.1</v>
      </c>
      <c r="F1224">
        <v>89</v>
      </c>
    </row>
    <row r="1225" spans="2:6" x14ac:dyDescent="0.35">
      <c r="B1225">
        <v>146309</v>
      </c>
      <c r="C1225">
        <v>432</v>
      </c>
      <c r="D1225">
        <v>0.1</v>
      </c>
      <c r="E1225">
        <v>0.1</v>
      </c>
      <c r="F1225">
        <v>89.2</v>
      </c>
    </row>
    <row r="1226" spans="2:6" x14ac:dyDescent="0.35">
      <c r="B1226">
        <v>146315</v>
      </c>
      <c r="C1226">
        <v>290</v>
      </c>
      <c r="D1226">
        <v>0.1</v>
      </c>
      <c r="E1226">
        <v>0.1</v>
      </c>
      <c r="F1226">
        <v>89.3</v>
      </c>
    </row>
    <row r="1227" spans="2:6" x14ac:dyDescent="0.35">
      <c r="B1227">
        <v>146325</v>
      </c>
      <c r="C1227">
        <v>81</v>
      </c>
      <c r="D1227">
        <v>0</v>
      </c>
      <c r="E1227">
        <v>0</v>
      </c>
      <c r="F1227">
        <v>89.3</v>
      </c>
    </row>
    <row r="1228" spans="2:6" x14ac:dyDescent="0.35">
      <c r="B1228">
        <v>146369</v>
      </c>
      <c r="C1228">
        <v>149</v>
      </c>
      <c r="D1228">
        <v>0</v>
      </c>
      <c r="E1228">
        <v>0</v>
      </c>
      <c r="F1228">
        <v>89.3</v>
      </c>
    </row>
    <row r="1229" spans="2:6" x14ac:dyDescent="0.35">
      <c r="B1229">
        <v>146370</v>
      </c>
      <c r="C1229">
        <v>69</v>
      </c>
      <c r="D1229">
        <v>0</v>
      </c>
      <c r="E1229">
        <v>0</v>
      </c>
      <c r="F1229">
        <v>89.3</v>
      </c>
    </row>
    <row r="1230" spans="2:6" x14ac:dyDescent="0.35">
      <c r="B1230">
        <v>146374</v>
      </c>
      <c r="C1230">
        <v>123</v>
      </c>
      <c r="D1230">
        <v>0</v>
      </c>
      <c r="E1230">
        <v>0</v>
      </c>
      <c r="F1230">
        <v>89.4</v>
      </c>
    </row>
    <row r="1231" spans="2:6" x14ac:dyDescent="0.35">
      <c r="B1231">
        <v>146377</v>
      </c>
      <c r="C1231">
        <v>140</v>
      </c>
      <c r="D1231">
        <v>0</v>
      </c>
      <c r="E1231">
        <v>0</v>
      </c>
      <c r="F1231">
        <v>89.4</v>
      </c>
    </row>
    <row r="1232" spans="2:6" x14ac:dyDescent="0.35">
      <c r="B1232">
        <v>146387</v>
      </c>
      <c r="C1232">
        <v>643</v>
      </c>
      <c r="D1232">
        <v>0.2</v>
      </c>
      <c r="E1232">
        <v>0.2</v>
      </c>
      <c r="F1232">
        <v>89.6</v>
      </c>
    </row>
    <row r="1233" spans="2:6" x14ac:dyDescent="0.35">
      <c r="B1233">
        <v>146392</v>
      </c>
      <c r="C1233">
        <v>383</v>
      </c>
      <c r="D1233">
        <v>0.1</v>
      </c>
      <c r="E1233">
        <v>0.1</v>
      </c>
      <c r="F1233">
        <v>89.7</v>
      </c>
    </row>
    <row r="1234" spans="2:6" x14ac:dyDescent="0.35">
      <c r="B1234">
        <v>146436</v>
      </c>
      <c r="C1234">
        <v>127</v>
      </c>
      <c r="D1234">
        <v>0</v>
      </c>
      <c r="E1234">
        <v>0</v>
      </c>
      <c r="F1234">
        <v>89.8</v>
      </c>
    </row>
    <row r="1235" spans="2:6" x14ac:dyDescent="0.35">
      <c r="B1235">
        <v>146443</v>
      </c>
      <c r="C1235">
        <v>130</v>
      </c>
      <c r="D1235">
        <v>0</v>
      </c>
      <c r="E1235">
        <v>0</v>
      </c>
      <c r="F1235">
        <v>89.8</v>
      </c>
    </row>
    <row r="1236" spans="2:6" x14ac:dyDescent="0.35">
      <c r="B1236">
        <v>146501</v>
      </c>
      <c r="C1236">
        <v>121</v>
      </c>
      <c r="D1236">
        <v>0</v>
      </c>
      <c r="E1236">
        <v>0</v>
      </c>
      <c r="F1236">
        <v>89.8</v>
      </c>
    </row>
    <row r="1237" spans="2:6" x14ac:dyDescent="0.35">
      <c r="B1237">
        <v>146506</v>
      </c>
      <c r="C1237">
        <v>121</v>
      </c>
      <c r="D1237">
        <v>0</v>
      </c>
      <c r="E1237">
        <v>0</v>
      </c>
      <c r="F1237">
        <v>89.9</v>
      </c>
    </row>
    <row r="1238" spans="2:6" x14ac:dyDescent="0.35">
      <c r="B1238">
        <v>146562</v>
      </c>
      <c r="C1238">
        <v>217</v>
      </c>
      <c r="D1238">
        <v>0.1</v>
      </c>
      <c r="E1238">
        <v>0.1</v>
      </c>
      <c r="F1238">
        <v>89.9</v>
      </c>
    </row>
    <row r="1239" spans="2:6" x14ac:dyDescent="0.35">
      <c r="B1239">
        <v>146564</v>
      </c>
      <c r="C1239">
        <v>56</v>
      </c>
      <c r="D1239">
        <v>0</v>
      </c>
      <c r="E1239">
        <v>0</v>
      </c>
      <c r="F1239">
        <v>90</v>
      </c>
    </row>
    <row r="1240" spans="2:6" x14ac:dyDescent="0.35">
      <c r="B1240">
        <v>146580</v>
      </c>
      <c r="C1240">
        <v>412</v>
      </c>
      <c r="D1240">
        <v>0.1</v>
      </c>
      <c r="E1240">
        <v>0.1</v>
      </c>
      <c r="F1240">
        <v>90.1</v>
      </c>
    </row>
    <row r="1241" spans="2:6" x14ac:dyDescent="0.35">
      <c r="B1241">
        <v>146601</v>
      </c>
      <c r="C1241">
        <v>31</v>
      </c>
      <c r="D1241">
        <v>0</v>
      </c>
      <c r="E1241">
        <v>0</v>
      </c>
      <c r="F1241">
        <v>90.1</v>
      </c>
    </row>
    <row r="1242" spans="2:6" x14ac:dyDescent="0.35">
      <c r="B1242">
        <v>146624</v>
      </c>
      <c r="C1242">
        <v>152</v>
      </c>
      <c r="D1242">
        <v>0</v>
      </c>
      <c r="E1242">
        <v>0</v>
      </c>
      <c r="F1242">
        <v>90.1</v>
      </c>
    </row>
    <row r="1243" spans="2:6" x14ac:dyDescent="0.35">
      <c r="B1243">
        <v>146635</v>
      </c>
      <c r="C1243">
        <v>223</v>
      </c>
      <c r="D1243">
        <v>0.1</v>
      </c>
      <c r="E1243">
        <v>0.1</v>
      </c>
      <c r="F1243">
        <v>90.2</v>
      </c>
    </row>
    <row r="1244" spans="2:6" x14ac:dyDescent="0.35">
      <c r="B1244">
        <v>146735</v>
      </c>
      <c r="C1244">
        <v>14</v>
      </c>
      <c r="D1244">
        <v>0</v>
      </c>
      <c r="E1244">
        <v>0</v>
      </c>
      <c r="F1244">
        <v>90.2</v>
      </c>
    </row>
    <row r="1245" spans="2:6" x14ac:dyDescent="0.35">
      <c r="B1245">
        <v>146752</v>
      </c>
      <c r="C1245">
        <v>450</v>
      </c>
      <c r="D1245">
        <v>0.1</v>
      </c>
      <c r="E1245">
        <v>0.1</v>
      </c>
      <c r="F1245">
        <v>90.4</v>
      </c>
    </row>
    <row r="1246" spans="2:6" x14ac:dyDescent="0.35">
      <c r="B1246">
        <v>146765</v>
      </c>
      <c r="C1246">
        <v>235</v>
      </c>
      <c r="D1246">
        <v>0.1</v>
      </c>
      <c r="E1246">
        <v>0.1</v>
      </c>
      <c r="F1246">
        <v>90.4</v>
      </c>
    </row>
    <row r="1247" spans="2:6" x14ac:dyDescent="0.35">
      <c r="B1247">
        <v>146794</v>
      </c>
      <c r="C1247">
        <v>13</v>
      </c>
      <c r="D1247">
        <v>0</v>
      </c>
      <c r="E1247">
        <v>0</v>
      </c>
      <c r="F1247">
        <v>90.4</v>
      </c>
    </row>
    <row r="1248" spans="2:6" x14ac:dyDescent="0.35">
      <c r="B1248">
        <v>146851</v>
      </c>
      <c r="C1248">
        <v>52</v>
      </c>
      <c r="D1248">
        <v>0</v>
      </c>
      <c r="E1248">
        <v>0</v>
      </c>
      <c r="F1248">
        <v>90.4</v>
      </c>
    </row>
    <row r="1249" spans="2:6" x14ac:dyDescent="0.35">
      <c r="B1249">
        <v>146901</v>
      </c>
      <c r="C1249">
        <v>73</v>
      </c>
      <c r="D1249">
        <v>0</v>
      </c>
      <c r="E1249">
        <v>0</v>
      </c>
      <c r="F1249">
        <v>90.5</v>
      </c>
    </row>
    <row r="1250" spans="2:6" x14ac:dyDescent="0.35">
      <c r="B1250">
        <v>146906</v>
      </c>
      <c r="C1250">
        <v>204</v>
      </c>
      <c r="D1250">
        <v>0.1</v>
      </c>
      <c r="E1250">
        <v>0.1</v>
      </c>
      <c r="F1250">
        <v>90.5</v>
      </c>
    </row>
    <row r="1251" spans="2:6" x14ac:dyDescent="0.35">
      <c r="B1251">
        <v>146909</v>
      </c>
      <c r="C1251">
        <v>143</v>
      </c>
      <c r="D1251">
        <v>0</v>
      </c>
      <c r="E1251">
        <v>0</v>
      </c>
      <c r="F1251">
        <v>90.6</v>
      </c>
    </row>
    <row r="1252" spans="2:6" x14ac:dyDescent="0.35">
      <c r="B1252">
        <v>146914</v>
      </c>
      <c r="C1252">
        <v>143</v>
      </c>
      <c r="D1252">
        <v>0</v>
      </c>
      <c r="E1252">
        <v>0</v>
      </c>
      <c r="F1252">
        <v>90.6</v>
      </c>
    </row>
    <row r="1253" spans="2:6" x14ac:dyDescent="0.35">
      <c r="B1253">
        <v>146936</v>
      </c>
      <c r="C1253">
        <v>278</v>
      </c>
      <c r="D1253">
        <v>0.1</v>
      </c>
      <c r="E1253">
        <v>0.1</v>
      </c>
      <c r="F1253">
        <v>90.7</v>
      </c>
    </row>
    <row r="1254" spans="2:6" x14ac:dyDescent="0.35">
      <c r="B1254">
        <v>146953</v>
      </c>
      <c r="C1254">
        <v>21</v>
      </c>
      <c r="D1254">
        <v>0</v>
      </c>
      <c r="E1254">
        <v>0</v>
      </c>
      <c r="F1254">
        <v>90.7</v>
      </c>
    </row>
    <row r="1255" spans="2:6" x14ac:dyDescent="0.35">
      <c r="B1255">
        <v>146969</v>
      </c>
      <c r="C1255">
        <v>45</v>
      </c>
      <c r="D1255">
        <v>0</v>
      </c>
      <c r="E1255">
        <v>0</v>
      </c>
      <c r="F1255">
        <v>90.7</v>
      </c>
    </row>
    <row r="1256" spans="2:6" x14ac:dyDescent="0.35">
      <c r="B1256">
        <v>147034</v>
      </c>
      <c r="C1256">
        <v>20</v>
      </c>
      <c r="D1256">
        <v>0</v>
      </c>
      <c r="E1256">
        <v>0</v>
      </c>
      <c r="F1256">
        <v>90.7</v>
      </c>
    </row>
    <row r="1257" spans="2:6" x14ac:dyDescent="0.35">
      <c r="B1257">
        <v>147072</v>
      </c>
      <c r="C1257">
        <v>241</v>
      </c>
      <c r="D1257">
        <v>0.1</v>
      </c>
      <c r="E1257">
        <v>0.1</v>
      </c>
      <c r="F1257">
        <v>90.8</v>
      </c>
    </row>
    <row r="1258" spans="2:6" x14ac:dyDescent="0.35">
      <c r="B1258">
        <v>147077</v>
      </c>
      <c r="C1258">
        <v>13</v>
      </c>
      <c r="D1258">
        <v>0</v>
      </c>
      <c r="E1258">
        <v>0</v>
      </c>
      <c r="F1258">
        <v>90.8</v>
      </c>
    </row>
    <row r="1259" spans="2:6" x14ac:dyDescent="0.35">
      <c r="B1259">
        <v>147113</v>
      </c>
      <c r="C1259">
        <v>48</v>
      </c>
      <c r="D1259">
        <v>0</v>
      </c>
      <c r="E1259">
        <v>0</v>
      </c>
      <c r="F1259">
        <v>90.8</v>
      </c>
    </row>
    <row r="1260" spans="2:6" x14ac:dyDescent="0.35">
      <c r="B1260">
        <v>147126</v>
      </c>
      <c r="C1260">
        <v>16</v>
      </c>
      <c r="D1260">
        <v>0</v>
      </c>
      <c r="E1260">
        <v>0</v>
      </c>
      <c r="F1260">
        <v>90.8</v>
      </c>
    </row>
    <row r="1261" spans="2:6" x14ac:dyDescent="0.35">
      <c r="B1261">
        <v>147177</v>
      </c>
      <c r="C1261">
        <v>135</v>
      </c>
      <c r="D1261">
        <v>0</v>
      </c>
      <c r="E1261">
        <v>0</v>
      </c>
      <c r="F1261">
        <v>90.9</v>
      </c>
    </row>
    <row r="1262" spans="2:6" x14ac:dyDescent="0.35">
      <c r="B1262">
        <v>147182</v>
      </c>
      <c r="C1262">
        <v>288</v>
      </c>
      <c r="D1262">
        <v>0.1</v>
      </c>
      <c r="E1262">
        <v>0.1</v>
      </c>
      <c r="F1262">
        <v>90.9</v>
      </c>
    </row>
    <row r="1263" spans="2:6" x14ac:dyDescent="0.35">
      <c r="B1263">
        <v>147212</v>
      </c>
      <c r="C1263">
        <v>30</v>
      </c>
      <c r="D1263">
        <v>0</v>
      </c>
      <c r="E1263">
        <v>0</v>
      </c>
      <c r="F1263">
        <v>91</v>
      </c>
    </row>
    <row r="1264" spans="2:6" x14ac:dyDescent="0.35">
      <c r="B1264">
        <v>147260</v>
      </c>
      <c r="C1264">
        <v>84</v>
      </c>
      <c r="D1264">
        <v>0</v>
      </c>
      <c r="E1264">
        <v>0</v>
      </c>
      <c r="F1264">
        <v>91</v>
      </c>
    </row>
    <row r="1265" spans="2:6" x14ac:dyDescent="0.35">
      <c r="B1265">
        <v>147268</v>
      </c>
      <c r="C1265">
        <v>177</v>
      </c>
      <c r="D1265">
        <v>0.1</v>
      </c>
      <c r="E1265">
        <v>0.1</v>
      </c>
      <c r="F1265">
        <v>91</v>
      </c>
    </row>
    <row r="1266" spans="2:6" x14ac:dyDescent="0.35">
      <c r="B1266">
        <v>147291</v>
      </c>
      <c r="C1266">
        <v>113</v>
      </c>
      <c r="D1266">
        <v>0</v>
      </c>
      <c r="E1266">
        <v>0</v>
      </c>
      <c r="F1266">
        <v>91.1</v>
      </c>
    </row>
    <row r="1267" spans="2:6" x14ac:dyDescent="0.35">
      <c r="B1267">
        <v>147300</v>
      </c>
      <c r="C1267">
        <v>78</v>
      </c>
      <c r="D1267">
        <v>0</v>
      </c>
      <c r="E1267">
        <v>0</v>
      </c>
      <c r="F1267">
        <v>91.1</v>
      </c>
    </row>
    <row r="1268" spans="2:6" x14ac:dyDescent="0.35">
      <c r="B1268">
        <v>147351</v>
      </c>
      <c r="C1268">
        <v>94</v>
      </c>
      <c r="D1268">
        <v>0</v>
      </c>
      <c r="E1268">
        <v>0</v>
      </c>
      <c r="F1268">
        <v>91.1</v>
      </c>
    </row>
    <row r="1269" spans="2:6" x14ac:dyDescent="0.35">
      <c r="B1269">
        <v>147430</v>
      </c>
      <c r="C1269">
        <v>967</v>
      </c>
      <c r="D1269">
        <v>0.3</v>
      </c>
      <c r="E1269">
        <v>0.3</v>
      </c>
      <c r="F1269">
        <v>91.4</v>
      </c>
    </row>
    <row r="1270" spans="2:6" x14ac:dyDescent="0.35">
      <c r="B1270">
        <v>147440</v>
      </c>
      <c r="C1270">
        <v>104</v>
      </c>
      <c r="D1270">
        <v>0</v>
      </c>
      <c r="E1270">
        <v>0</v>
      </c>
      <c r="F1270">
        <v>91.4</v>
      </c>
    </row>
    <row r="1271" spans="2:6" x14ac:dyDescent="0.35">
      <c r="B1271">
        <v>147443</v>
      </c>
      <c r="C1271">
        <v>672</v>
      </c>
      <c r="D1271">
        <v>0.2</v>
      </c>
      <c r="E1271">
        <v>0.2</v>
      </c>
      <c r="F1271">
        <v>91.6</v>
      </c>
    </row>
    <row r="1272" spans="2:6" x14ac:dyDescent="0.35">
      <c r="B1272">
        <v>147456</v>
      </c>
      <c r="C1272">
        <v>74</v>
      </c>
      <c r="D1272">
        <v>0</v>
      </c>
      <c r="E1272">
        <v>0</v>
      </c>
      <c r="F1272">
        <v>91.7</v>
      </c>
    </row>
    <row r="1273" spans="2:6" x14ac:dyDescent="0.35">
      <c r="B1273">
        <v>147532</v>
      </c>
      <c r="C1273">
        <v>515</v>
      </c>
      <c r="D1273">
        <v>0.2</v>
      </c>
      <c r="E1273">
        <v>0.2</v>
      </c>
      <c r="F1273">
        <v>91.8</v>
      </c>
    </row>
    <row r="1274" spans="2:6" x14ac:dyDescent="0.35">
      <c r="B1274">
        <v>147533</v>
      </c>
      <c r="C1274">
        <v>60</v>
      </c>
      <c r="D1274">
        <v>0</v>
      </c>
      <c r="E1274">
        <v>0</v>
      </c>
      <c r="F1274">
        <v>91.8</v>
      </c>
    </row>
    <row r="1275" spans="2:6" x14ac:dyDescent="0.35">
      <c r="B1275">
        <v>147540</v>
      </c>
      <c r="C1275">
        <v>94</v>
      </c>
      <c r="D1275">
        <v>0</v>
      </c>
      <c r="E1275">
        <v>0</v>
      </c>
      <c r="F1275">
        <v>91.9</v>
      </c>
    </row>
    <row r="1276" spans="2:6" x14ac:dyDescent="0.35">
      <c r="B1276">
        <v>147543</v>
      </c>
      <c r="C1276">
        <v>201</v>
      </c>
      <c r="D1276">
        <v>0.1</v>
      </c>
      <c r="E1276">
        <v>0.1</v>
      </c>
      <c r="F1276">
        <v>91.9</v>
      </c>
    </row>
    <row r="1277" spans="2:6" x14ac:dyDescent="0.35">
      <c r="B1277">
        <v>147544</v>
      </c>
      <c r="C1277">
        <v>212</v>
      </c>
      <c r="D1277">
        <v>0.1</v>
      </c>
      <c r="E1277">
        <v>0.1</v>
      </c>
      <c r="F1277">
        <v>92</v>
      </c>
    </row>
    <row r="1278" spans="2:6" x14ac:dyDescent="0.35">
      <c r="B1278">
        <v>147565</v>
      </c>
      <c r="C1278">
        <v>83</v>
      </c>
      <c r="D1278">
        <v>0</v>
      </c>
      <c r="E1278">
        <v>0</v>
      </c>
      <c r="F1278">
        <v>92</v>
      </c>
    </row>
    <row r="1279" spans="2:6" x14ac:dyDescent="0.35">
      <c r="B1279">
        <v>147581</v>
      </c>
      <c r="C1279">
        <v>12</v>
      </c>
      <c r="D1279">
        <v>0</v>
      </c>
      <c r="E1279">
        <v>0</v>
      </c>
      <c r="F1279">
        <v>92</v>
      </c>
    </row>
    <row r="1280" spans="2:6" x14ac:dyDescent="0.35">
      <c r="B1280">
        <v>147582</v>
      </c>
      <c r="C1280">
        <v>10</v>
      </c>
      <c r="D1280">
        <v>0</v>
      </c>
      <c r="E1280">
        <v>0</v>
      </c>
      <c r="F1280">
        <v>92</v>
      </c>
    </row>
    <row r="1281" spans="2:6" x14ac:dyDescent="0.35">
      <c r="B1281">
        <v>147651</v>
      </c>
      <c r="C1281">
        <v>51</v>
      </c>
      <c r="D1281">
        <v>0</v>
      </c>
      <c r="E1281">
        <v>0</v>
      </c>
      <c r="F1281">
        <v>92</v>
      </c>
    </row>
    <row r="1282" spans="2:6" x14ac:dyDescent="0.35">
      <c r="B1282">
        <v>147654</v>
      </c>
      <c r="C1282">
        <v>123</v>
      </c>
      <c r="D1282">
        <v>0</v>
      </c>
      <c r="E1282">
        <v>0</v>
      </c>
      <c r="F1282">
        <v>92.1</v>
      </c>
    </row>
    <row r="1283" spans="2:6" x14ac:dyDescent="0.35">
      <c r="B1283">
        <v>147661</v>
      </c>
      <c r="C1283">
        <v>25</v>
      </c>
      <c r="D1283">
        <v>0</v>
      </c>
      <c r="E1283">
        <v>0</v>
      </c>
      <c r="F1283">
        <v>92.1</v>
      </c>
    </row>
    <row r="1284" spans="2:6" x14ac:dyDescent="0.35">
      <c r="B1284">
        <v>147670</v>
      </c>
      <c r="C1284">
        <v>290</v>
      </c>
      <c r="D1284">
        <v>0.1</v>
      </c>
      <c r="E1284">
        <v>0.1</v>
      </c>
      <c r="F1284">
        <v>92.2</v>
      </c>
    </row>
    <row r="1285" spans="2:6" x14ac:dyDescent="0.35">
      <c r="B1285">
        <v>147683</v>
      </c>
      <c r="C1285">
        <v>255</v>
      </c>
      <c r="D1285">
        <v>0.1</v>
      </c>
      <c r="E1285">
        <v>0.1</v>
      </c>
      <c r="F1285">
        <v>92.3</v>
      </c>
    </row>
    <row r="1286" spans="2:6" x14ac:dyDescent="0.35">
      <c r="B1286">
        <v>147685</v>
      </c>
      <c r="C1286">
        <v>308</v>
      </c>
      <c r="D1286">
        <v>0.1</v>
      </c>
      <c r="E1286">
        <v>0.1</v>
      </c>
      <c r="F1286">
        <v>92.3</v>
      </c>
    </row>
    <row r="1287" spans="2:6" x14ac:dyDescent="0.35">
      <c r="B1287">
        <v>147707</v>
      </c>
      <c r="C1287">
        <v>287</v>
      </c>
      <c r="D1287">
        <v>0.1</v>
      </c>
      <c r="E1287">
        <v>0.1</v>
      </c>
      <c r="F1287">
        <v>92.4</v>
      </c>
    </row>
    <row r="1288" spans="2:6" x14ac:dyDescent="0.35">
      <c r="B1288">
        <v>147724</v>
      </c>
      <c r="C1288">
        <v>624</v>
      </c>
      <c r="D1288">
        <v>0.2</v>
      </c>
      <c r="E1288">
        <v>0.2</v>
      </c>
      <c r="F1288">
        <v>92.6</v>
      </c>
    </row>
    <row r="1289" spans="2:6" x14ac:dyDescent="0.35">
      <c r="B1289">
        <v>147757</v>
      </c>
      <c r="C1289">
        <v>164</v>
      </c>
      <c r="D1289">
        <v>0</v>
      </c>
      <c r="E1289">
        <v>0</v>
      </c>
      <c r="F1289">
        <v>92.7</v>
      </c>
    </row>
    <row r="1290" spans="2:6" x14ac:dyDescent="0.35">
      <c r="B1290">
        <v>147785</v>
      </c>
      <c r="C1290">
        <v>51</v>
      </c>
      <c r="D1290">
        <v>0</v>
      </c>
      <c r="E1290">
        <v>0</v>
      </c>
      <c r="F1290">
        <v>92.7</v>
      </c>
    </row>
    <row r="1291" spans="2:6" x14ac:dyDescent="0.35">
      <c r="B1291">
        <v>147796</v>
      </c>
      <c r="C1291">
        <v>319</v>
      </c>
      <c r="D1291">
        <v>0.1</v>
      </c>
      <c r="E1291">
        <v>0.1</v>
      </c>
      <c r="F1291">
        <v>92.8</v>
      </c>
    </row>
    <row r="1292" spans="2:6" x14ac:dyDescent="0.35">
      <c r="B1292">
        <v>147804</v>
      </c>
      <c r="C1292">
        <v>92</v>
      </c>
      <c r="D1292">
        <v>0</v>
      </c>
      <c r="E1292">
        <v>0</v>
      </c>
      <c r="F1292">
        <v>92.8</v>
      </c>
    </row>
    <row r="1293" spans="2:6" x14ac:dyDescent="0.35">
      <c r="B1293">
        <v>147819</v>
      </c>
      <c r="C1293">
        <v>32</v>
      </c>
      <c r="D1293">
        <v>0</v>
      </c>
      <c r="E1293">
        <v>0</v>
      </c>
      <c r="F1293">
        <v>92.8</v>
      </c>
    </row>
    <row r="1294" spans="2:6" x14ac:dyDescent="0.35">
      <c r="B1294">
        <v>147825</v>
      </c>
      <c r="C1294">
        <v>90</v>
      </c>
      <c r="D1294">
        <v>0</v>
      </c>
      <c r="E1294">
        <v>0</v>
      </c>
      <c r="F1294">
        <v>92.8</v>
      </c>
    </row>
    <row r="1295" spans="2:6" x14ac:dyDescent="0.35">
      <c r="B1295">
        <v>147837</v>
      </c>
      <c r="C1295">
        <v>419</v>
      </c>
      <c r="D1295">
        <v>0.1</v>
      </c>
      <c r="E1295">
        <v>0.1</v>
      </c>
      <c r="F1295">
        <v>93</v>
      </c>
    </row>
    <row r="1296" spans="2:6" x14ac:dyDescent="0.35">
      <c r="B1296">
        <v>147840</v>
      </c>
      <c r="C1296">
        <v>35</v>
      </c>
      <c r="D1296">
        <v>0</v>
      </c>
      <c r="E1296">
        <v>0</v>
      </c>
      <c r="F1296">
        <v>93</v>
      </c>
    </row>
    <row r="1297" spans="2:6" x14ac:dyDescent="0.35">
      <c r="B1297">
        <v>147848</v>
      </c>
      <c r="C1297">
        <v>272</v>
      </c>
      <c r="D1297">
        <v>0.1</v>
      </c>
      <c r="E1297">
        <v>0.1</v>
      </c>
      <c r="F1297">
        <v>93.1</v>
      </c>
    </row>
    <row r="1298" spans="2:6" x14ac:dyDescent="0.35">
      <c r="B1298">
        <v>147858</v>
      </c>
      <c r="C1298">
        <v>11</v>
      </c>
      <c r="D1298">
        <v>0</v>
      </c>
      <c r="E1298">
        <v>0</v>
      </c>
      <c r="F1298">
        <v>93.1</v>
      </c>
    </row>
    <row r="1299" spans="2:6" x14ac:dyDescent="0.35">
      <c r="B1299">
        <v>147864</v>
      </c>
      <c r="C1299">
        <v>64</v>
      </c>
      <c r="D1299">
        <v>0</v>
      </c>
      <c r="E1299">
        <v>0</v>
      </c>
      <c r="F1299">
        <v>93.1</v>
      </c>
    </row>
    <row r="1300" spans="2:6" x14ac:dyDescent="0.35">
      <c r="B1300">
        <v>147897</v>
      </c>
      <c r="C1300">
        <v>157</v>
      </c>
      <c r="D1300">
        <v>0</v>
      </c>
      <c r="E1300">
        <v>0</v>
      </c>
      <c r="F1300">
        <v>93.1</v>
      </c>
    </row>
    <row r="1301" spans="2:6" x14ac:dyDescent="0.35">
      <c r="B1301">
        <v>147904</v>
      </c>
      <c r="C1301">
        <v>299</v>
      </c>
      <c r="D1301">
        <v>0.1</v>
      </c>
      <c r="E1301">
        <v>0.1</v>
      </c>
      <c r="F1301">
        <v>93.2</v>
      </c>
    </row>
    <row r="1302" spans="2:6" x14ac:dyDescent="0.35">
      <c r="B1302">
        <v>147935</v>
      </c>
      <c r="C1302">
        <v>439</v>
      </c>
      <c r="D1302">
        <v>0.1</v>
      </c>
      <c r="E1302">
        <v>0.1</v>
      </c>
      <c r="F1302">
        <v>93.4</v>
      </c>
    </row>
    <row r="1303" spans="2:6" x14ac:dyDescent="0.35">
      <c r="B1303">
        <v>147967</v>
      </c>
      <c r="C1303">
        <v>429</v>
      </c>
      <c r="D1303">
        <v>0.1</v>
      </c>
      <c r="E1303">
        <v>0.1</v>
      </c>
      <c r="F1303">
        <v>93.5</v>
      </c>
    </row>
    <row r="1304" spans="2:6" x14ac:dyDescent="0.35">
      <c r="B1304">
        <v>148002</v>
      </c>
      <c r="C1304">
        <v>303</v>
      </c>
      <c r="D1304">
        <v>0.1</v>
      </c>
      <c r="E1304">
        <v>0.1</v>
      </c>
      <c r="F1304">
        <v>93.6</v>
      </c>
    </row>
    <row r="1305" spans="2:6" x14ac:dyDescent="0.35">
      <c r="B1305">
        <v>148003</v>
      </c>
      <c r="C1305">
        <v>56</v>
      </c>
      <c r="D1305">
        <v>0</v>
      </c>
      <c r="E1305">
        <v>0</v>
      </c>
      <c r="F1305">
        <v>93.6</v>
      </c>
    </row>
    <row r="1306" spans="2:6" x14ac:dyDescent="0.35">
      <c r="B1306">
        <v>148026</v>
      </c>
      <c r="C1306">
        <v>281</v>
      </c>
      <c r="D1306">
        <v>0.1</v>
      </c>
      <c r="E1306">
        <v>0.1</v>
      </c>
      <c r="F1306">
        <v>93.7</v>
      </c>
    </row>
    <row r="1307" spans="2:6" x14ac:dyDescent="0.35">
      <c r="B1307">
        <v>148050</v>
      </c>
      <c r="C1307">
        <v>120</v>
      </c>
      <c r="D1307">
        <v>0</v>
      </c>
      <c r="E1307">
        <v>0</v>
      </c>
      <c r="F1307">
        <v>93.7</v>
      </c>
    </row>
    <row r="1308" spans="2:6" x14ac:dyDescent="0.35">
      <c r="B1308">
        <v>148094</v>
      </c>
      <c r="C1308">
        <v>568</v>
      </c>
      <c r="D1308">
        <v>0.2</v>
      </c>
      <c r="E1308">
        <v>0.2</v>
      </c>
      <c r="F1308">
        <v>93.9</v>
      </c>
    </row>
    <row r="1309" spans="2:6" x14ac:dyDescent="0.35">
      <c r="B1309">
        <v>148097</v>
      </c>
      <c r="C1309">
        <v>350</v>
      </c>
      <c r="D1309">
        <v>0.1</v>
      </c>
      <c r="E1309">
        <v>0.1</v>
      </c>
      <c r="F1309">
        <v>94</v>
      </c>
    </row>
    <row r="1310" spans="2:6" x14ac:dyDescent="0.35">
      <c r="B1310">
        <v>148109</v>
      </c>
      <c r="C1310">
        <v>317</v>
      </c>
      <c r="D1310">
        <v>0.1</v>
      </c>
      <c r="E1310">
        <v>0.1</v>
      </c>
      <c r="F1310">
        <v>94.1</v>
      </c>
    </row>
    <row r="1311" spans="2:6" x14ac:dyDescent="0.35">
      <c r="B1311">
        <v>148128</v>
      </c>
      <c r="C1311">
        <v>367</v>
      </c>
      <c r="D1311">
        <v>0.1</v>
      </c>
      <c r="E1311">
        <v>0.1</v>
      </c>
      <c r="F1311">
        <v>94.2</v>
      </c>
    </row>
    <row r="1312" spans="2:6" x14ac:dyDescent="0.35">
      <c r="B1312">
        <v>148179</v>
      </c>
      <c r="C1312">
        <v>160</v>
      </c>
      <c r="D1312">
        <v>0</v>
      </c>
      <c r="E1312">
        <v>0</v>
      </c>
      <c r="F1312">
        <v>94.3</v>
      </c>
    </row>
    <row r="1313" spans="2:6" x14ac:dyDescent="0.35">
      <c r="B1313">
        <v>148221</v>
      </c>
      <c r="C1313">
        <v>292</v>
      </c>
      <c r="D1313">
        <v>0.1</v>
      </c>
      <c r="E1313">
        <v>0.1</v>
      </c>
      <c r="F1313">
        <v>94.3</v>
      </c>
    </row>
    <row r="1314" spans="2:6" x14ac:dyDescent="0.35">
      <c r="B1314">
        <v>148224</v>
      </c>
      <c r="C1314">
        <v>414</v>
      </c>
      <c r="D1314">
        <v>0.1</v>
      </c>
      <c r="E1314">
        <v>0.1</v>
      </c>
      <c r="F1314">
        <v>94.5</v>
      </c>
    </row>
    <row r="1315" spans="2:6" x14ac:dyDescent="0.35">
      <c r="B1315">
        <v>148254</v>
      </c>
      <c r="C1315">
        <v>19</v>
      </c>
      <c r="D1315">
        <v>0</v>
      </c>
      <c r="E1315">
        <v>0</v>
      </c>
      <c r="F1315">
        <v>94.5</v>
      </c>
    </row>
    <row r="1316" spans="2:6" x14ac:dyDescent="0.35">
      <c r="B1316">
        <v>148267</v>
      </c>
      <c r="C1316">
        <v>94</v>
      </c>
      <c r="D1316">
        <v>0</v>
      </c>
      <c r="E1316">
        <v>0</v>
      </c>
      <c r="F1316">
        <v>94.5</v>
      </c>
    </row>
    <row r="1317" spans="2:6" x14ac:dyDescent="0.35">
      <c r="B1317">
        <v>148299</v>
      </c>
      <c r="C1317">
        <v>639</v>
      </c>
      <c r="D1317">
        <v>0.2</v>
      </c>
      <c r="E1317">
        <v>0.2</v>
      </c>
      <c r="F1317">
        <v>94.7</v>
      </c>
    </row>
    <row r="1318" spans="2:6" x14ac:dyDescent="0.35">
      <c r="B1318">
        <v>148322</v>
      </c>
      <c r="C1318">
        <v>12</v>
      </c>
      <c r="D1318">
        <v>0</v>
      </c>
      <c r="E1318">
        <v>0</v>
      </c>
      <c r="F1318">
        <v>94.7</v>
      </c>
    </row>
    <row r="1319" spans="2:6" x14ac:dyDescent="0.35">
      <c r="B1319">
        <v>148338</v>
      </c>
      <c r="C1319">
        <v>81</v>
      </c>
      <c r="D1319">
        <v>0</v>
      </c>
      <c r="E1319">
        <v>0</v>
      </c>
      <c r="F1319">
        <v>94.7</v>
      </c>
    </row>
    <row r="1320" spans="2:6" x14ac:dyDescent="0.35">
      <c r="B1320">
        <v>148343</v>
      </c>
      <c r="C1320">
        <v>20</v>
      </c>
      <c r="D1320">
        <v>0</v>
      </c>
      <c r="E1320">
        <v>0</v>
      </c>
      <c r="F1320">
        <v>94.7</v>
      </c>
    </row>
    <row r="1321" spans="2:6" x14ac:dyDescent="0.35">
      <c r="B1321">
        <v>148348</v>
      </c>
      <c r="C1321">
        <v>20</v>
      </c>
      <c r="D1321">
        <v>0</v>
      </c>
      <c r="E1321">
        <v>0</v>
      </c>
      <c r="F1321">
        <v>94.7</v>
      </c>
    </row>
    <row r="1322" spans="2:6" x14ac:dyDescent="0.35">
      <c r="B1322">
        <v>148354</v>
      </c>
      <c r="C1322">
        <v>193</v>
      </c>
      <c r="D1322">
        <v>0.1</v>
      </c>
      <c r="E1322">
        <v>0.1</v>
      </c>
      <c r="F1322">
        <v>94.8</v>
      </c>
    </row>
    <row r="1323" spans="2:6" x14ac:dyDescent="0.35">
      <c r="B1323">
        <v>148389</v>
      </c>
      <c r="C1323">
        <v>10</v>
      </c>
      <c r="D1323">
        <v>0</v>
      </c>
      <c r="E1323">
        <v>0</v>
      </c>
      <c r="F1323">
        <v>94.8</v>
      </c>
    </row>
    <row r="1324" spans="2:6" x14ac:dyDescent="0.35">
      <c r="B1324">
        <v>148417</v>
      </c>
      <c r="C1324">
        <v>336</v>
      </c>
      <c r="D1324">
        <v>0.1</v>
      </c>
      <c r="E1324">
        <v>0.1</v>
      </c>
      <c r="F1324">
        <v>94.9</v>
      </c>
    </row>
    <row r="1325" spans="2:6" x14ac:dyDescent="0.35">
      <c r="B1325">
        <v>148508</v>
      </c>
      <c r="C1325">
        <v>393</v>
      </c>
      <c r="D1325">
        <v>0.1</v>
      </c>
      <c r="E1325">
        <v>0.1</v>
      </c>
      <c r="F1325">
        <v>95</v>
      </c>
    </row>
    <row r="1326" spans="2:6" x14ac:dyDescent="0.35">
      <c r="B1326">
        <v>148526</v>
      </c>
      <c r="C1326">
        <v>418</v>
      </c>
      <c r="D1326">
        <v>0.1</v>
      </c>
      <c r="E1326">
        <v>0.1</v>
      </c>
      <c r="F1326">
        <v>95.1</v>
      </c>
    </row>
    <row r="1327" spans="2:6" x14ac:dyDescent="0.35">
      <c r="B1327">
        <v>148538</v>
      </c>
      <c r="C1327">
        <v>191</v>
      </c>
      <c r="D1327">
        <v>0.1</v>
      </c>
      <c r="E1327">
        <v>0.1</v>
      </c>
      <c r="F1327">
        <v>95.2</v>
      </c>
    </row>
    <row r="1328" spans="2:6" x14ac:dyDescent="0.35">
      <c r="B1328">
        <v>148544</v>
      </c>
      <c r="C1328">
        <v>146</v>
      </c>
      <c r="D1328">
        <v>0</v>
      </c>
      <c r="E1328">
        <v>0</v>
      </c>
      <c r="F1328">
        <v>95.2</v>
      </c>
    </row>
    <row r="1329" spans="2:6" x14ac:dyDescent="0.35">
      <c r="B1329">
        <v>148545</v>
      </c>
      <c r="C1329">
        <v>92</v>
      </c>
      <c r="D1329">
        <v>0</v>
      </c>
      <c r="E1329">
        <v>0</v>
      </c>
      <c r="F1329">
        <v>95.3</v>
      </c>
    </row>
    <row r="1330" spans="2:6" x14ac:dyDescent="0.35">
      <c r="B1330">
        <v>148547</v>
      </c>
      <c r="C1330">
        <v>99</v>
      </c>
      <c r="D1330">
        <v>0</v>
      </c>
      <c r="E1330">
        <v>0</v>
      </c>
      <c r="F1330">
        <v>95.3</v>
      </c>
    </row>
    <row r="1331" spans="2:6" x14ac:dyDescent="0.35">
      <c r="B1331">
        <v>148548</v>
      </c>
      <c r="C1331">
        <v>186</v>
      </c>
      <c r="D1331">
        <v>0.1</v>
      </c>
      <c r="E1331">
        <v>0.1</v>
      </c>
      <c r="F1331">
        <v>95.4</v>
      </c>
    </row>
    <row r="1332" spans="2:6" x14ac:dyDescent="0.35">
      <c r="B1332">
        <v>148549</v>
      </c>
      <c r="C1332">
        <v>87</v>
      </c>
      <c r="D1332">
        <v>0</v>
      </c>
      <c r="E1332">
        <v>0</v>
      </c>
      <c r="F1332">
        <v>95.4</v>
      </c>
    </row>
    <row r="1333" spans="2:6" x14ac:dyDescent="0.35">
      <c r="B1333">
        <v>148590</v>
      </c>
      <c r="C1333">
        <v>323</v>
      </c>
      <c r="D1333">
        <v>0.1</v>
      </c>
      <c r="E1333">
        <v>0.1</v>
      </c>
      <c r="F1333">
        <v>95.5</v>
      </c>
    </row>
    <row r="1334" spans="2:6" x14ac:dyDescent="0.35">
      <c r="B1334">
        <v>148596</v>
      </c>
      <c r="C1334">
        <v>189</v>
      </c>
      <c r="D1334">
        <v>0.1</v>
      </c>
      <c r="E1334">
        <v>0.1</v>
      </c>
      <c r="F1334">
        <v>95.5</v>
      </c>
    </row>
    <row r="1335" spans="2:6" x14ac:dyDescent="0.35">
      <c r="B1335">
        <v>148616</v>
      </c>
      <c r="C1335">
        <v>532</v>
      </c>
      <c r="D1335">
        <v>0.2</v>
      </c>
      <c r="E1335">
        <v>0.2</v>
      </c>
      <c r="F1335">
        <v>95.7</v>
      </c>
    </row>
    <row r="1336" spans="2:6" x14ac:dyDescent="0.35">
      <c r="B1336">
        <v>148684</v>
      </c>
      <c r="C1336">
        <v>210</v>
      </c>
      <c r="D1336">
        <v>0.1</v>
      </c>
      <c r="E1336">
        <v>0.1</v>
      </c>
      <c r="F1336">
        <v>95.8</v>
      </c>
    </row>
    <row r="1337" spans="2:6" x14ac:dyDescent="0.35">
      <c r="B1337">
        <v>148692</v>
      </c>
      <c r="C1337">
        <v>24</v>
      </c>
      <c r="D1337">
        <v>0</v>
      </c>
      <c r="E1337">
        <v>0</v>
      </c>
      <c r="F1337">
        <v>95.8</v>
      </c>
    </row>
    <row r="1338" spans="2:6" x14ac:dyDescent="0.35">
      <c r="B1338">
        <v>148703</v>
      </c>
      <c r="C1338">
        <v>36</v>
      </c>
      <c r="D1338">
        <v>0</v>
      </c>
      <c r="E1338">
        <v>0</v>
      </c>
      <c r="F1338">
        <v>95.8</v>
      </c>
    </row>
    <row r="1339" spans="2:6" x14ac:dyDescent="0.35">
      <c r="B1339">
        <v>148712</v>
      </c>
      <c r="C1339">
        <v>216</v>
      </c>
      <c r="D1339">
        <v>0.1</v>
      </c>
      <c r="E1339">
        <v>0.1</v>
      </c>
      <c r="F1339">
        <v>95.8</v>
      </c>
    </row>
    <row r="1340" spans="2:6" x14ac:dyDescent="0.35">
      <c r="B1340">
        <v>148728</v>
      </c>
      <c r="C1340">
        <v>62</v>
      </c>
      <c r="D1340">
        <v>0</v>
      </c>
      <c r="E1340">
        <v>0</v>
      </c>
      <c r="F1340">
        <v>95.9</v>
      </c>
    </row>
    <row r="1341" spans="2:6" x14ac:dyDescent="0.35">
      <c r="B1341">
        <v>148830</v>
      </c>
      <c r="C1341">
        <v>103</v>
      </c>
      <c r="D1341">
        <v>0</v>
      </c>
      <c r="E1341">
        <v>0</v>
      </c>
      <c r="F1341">
        <v>95.9</v>
      </c>
    </row>
    <row r="1342" spans="2:6" x14ac:dyDescent="0.35">
      <c r="B1342">
        <v>148835</v>
      </c>
      <c r="C1342">
        <v>65</v>
      </c>
      <c r="D1342">
        <v>0</v>
      </c>
      <c r="E1342">
        <v>0</v>
      </c>
      <c r="F1342">
        <v>95.9</v>
      </c>
    </row>
    <row r="1343" spans="2:6" x14ac:dyDescent="0.35">
      <c r="B1343">
        <v>148878</v>
      </c>
      <c r="C1343">
        <v>209</v>
      </c>
      <c r="D1343">
        <v>0.1</v>
      </c>
      <c r="E1343">
        <v>0.1</v>
      </c>
      <c r="F1343">
        <v>96</v>
      </c>
    </row>
    <row r="1344" spans="2:6" x14ac:dyDescent="0.35">
      <c r="B1344">
        <v>148886</v>
      </c>
      <c r="C1344">
        <v>13</v>
      </c>
      <c r="D1344">
        <v>0</v>
      </c>
      <c r="E1344">
        <v>0</v>
      </c>
      <c r="F1344">
        <v>96</v>
      </c>
    </row>
    <row r="1345" spans="2:6" x14ac:dyDescent="0.35">
      <c r="B1345">
        <v>148921</v>
      </c>
      <c r="C1345">
        <v>220</v>
      </c>
      <c r="D1345">
        <v>0.1</v>
      </c>
      <c r="E1345">
        <v>0.1</v>
      </c>
      <c r="F1345">
        <v>96</v>
      </c>
    </row>
    <row r="1346" spans="2:6" x14ac:dyDescent="0.35">
      <c r="B1346">
        <v>148922</v>
      </c>
      <c r="C1346">
        <v>152</v>
      </c>
      <c r="D1346">
        <v>0</v>
      </c>
      <c r="E1346">
        <v>0</v>
      </c>
      <c r="F1346">
        <v>96.1</v>
      </c>
    </row>
    <row r="1347" spans="2:6" x14ac:dyDescent="0.35">
      <c r="B1347">
        <v>148936</v>
      </c>
      <c r="C1347">
        <v>169</v>
      </c>
      <c r="D1347">
        <v>0.1</v>
      </c>
      <c r="E1347">
        <v>0.1</v>
      </c>
      <c r="F1347">
        <v>96.1</v>
      </c>
    </row>
    <row r="1348" spans="2:6" x14ac:dyDescent="0.35">
      <c r="B1348">
        <v>149031</v>
      </c>
      <c r="C1348">
        <v>176</v>
      </c>
      <c r="D1348">
        <v>0.1</v>
      </c>
      <c r="E1348">
        <v>0.1</v>
      </c>
      <c r="F1348">
        <v>96.2</v>
      </c>
    </row>
    <row r="1349" spans="2:6" x14ac:dyDescent="0.35">
      <c r="B1349">
        <v>149047</v>
      </c>
      <c r="C1349">
        <v>253</v>
      </c>
      <c r="D1349">
        <v>0.1</v>
      </c>
      <c r="E1349">
        <v>0.1</v>
      </c>
      <c r="F1349">
        <v>96.3</v>
      </c>
    </row>
    <row r="1350" spans="2:6" x14ac:dyDescent="0.35">
      <c r="B1350">
        <v>149086</v>
      </c>
      <c r="C1350">
        <v>47</v>
      </c>
      <c r="D1350">
        <v>0</v>
      </c>
      <c r="E1350">
        <v>0</v>
      </c>
      <c r="F1350">
        <v>96.3</v>
      </c>
    </row>
    <row r="1351" spans="2:6" x14ac:dyDescent="0.35">
      <c r="B1351">
        <v>149102</v>
      </c>
      <c r="C1351">
        <v>91</v>
      </c>
      <c r="D1351">
        <v>0</v>
      </c>
      <c r="E1351">
        <v>0</v>
      </c>
      <c r="F1351">
        <v>96.3</v>
      </c>
    </row>
    <row r="1352" spans="2:6" x14ac:dyDescent="0.35">
      <c r="B1352">
        <v>149107</v>
      </c>
      <c r="C1352">
        <v>497</v>
      </c>
      <c r="D1352">
        <v>0.2</v>
      </c>
      <c r="E1352">
        <v>0.2</v>
      </c>
      <c r="F1352">
        <v>96.5</v>
      </c>
    </row>
    <row r="1353" spans="2:6" x14ac:dyDescent="0.35">
      <c r="B1353">
        <v>149137</v>
      </c>
      <c r="C1353">
        <v>217</v>
      </c>
      <c r="D1353">
        <v>0.1</v>
      </c>
      <c r="E1353">
        <v>0.1</v>
      </c>
      <c r="F1353">
        <v>96.5</v>
      </c>
    </row>
    <row r="1354" spans="2:6" x14ac:dyDescent="0.35">
      <c r="B1354">
        <v>149204</v>
      </c>
      <c r="C1354">
        <v>21</v>
      </c>
      <c r="D1354">
        <v>0</v>
      </c>
      <c r="E1354">
        <v>0</v>
      </c>
      <c r="F1354">
        <v>96.5</v>
      </c>
    </row>
    <row r="1355" spans="2:6" x14ac:dyDescent="0.35">
      <c r="B1355">
        <v>149251</v>
      </c>
      <c r="C1355">
        <v>289</v>
      </c>
      <c r="D1355">
        <v>0.1</v>
      </c>
      <c r="E1355">
        <v>0.1</v>
      </c>
      <c r="F1355">
        <v>96.6</v>
      </c>
    </row>
    <row r="1356" spans="2:6" x14ac:dyDescent="0.35">
      <c r="B1356">
        <v>149285</v>
      </c>
      <c r="C1356">
        <v>112</v>
      </c>
      <c r="D1356">
        <v>0</v>
      </c>
      <c r="E1356">
        <v>0</v>
      </c>
      <c r="F1356">
        <v>96.7</v>
      </c>
    </row>
    <row r="1357" spans="2:6" x14ac:dyDescent="0.35">
      <c r="B1357">
        <v>149319</v>
      </c>
      <c r="C1357">
        <v>182</v>
      </c>
      <c r="D1357">
        <v>0.1</v>
      </c>
      <c r="E1357">
        <v>0.1</v>
      </c>
      <c r="F1357">
        <v>96.7</v>
      </c>
    </row>
    <row r="1358" spans="2:6" x14ac:dyDescent="0.35">
      <c r="B1358">
        <v>149328</v>
      </c>
      <c r="C1358">
        <v>42</v>
      </c>
      <c r="D1358">
        <v>0</v>
      </c>
      <c r="E1358">
        <v>0</v>
      </c>
      <c r="F1358">
        <v>96.7</v>
      </c>
    </row>
    <row r="1359" spans="2:6" x14ac:dyDescent="0.35">
      <c r="B1359">
        <v>149364</v>
      </c>
      <c r="C1359">
        <v>172</v>
      </c>
      <c r="D1359">
        <v>0.1</v>
      </c>
      <c r="E1359">
        <v>0.1</v>
      </c>
      <c r="F1359">
        <v>96.8</v>
      </c>
    </row>
    <row r="1360" spans="2:6" x14ac:dyDescent="0.35">
      <c r="B1360">
        <v>149368</v>
      </c>
      <c r="C1360">
        <v>32</v>
      </c>
      <c r="D1360">
        <v>0</v>
      </c>
      <c r="E1360">
        <v>0</v>
      </c>
      <c r="F1360">
        <v>96.8</v>
      </c>
    </row>
    <row r="1361" spans="2:6" x14ac:dyDescent="0.35">
      <c r="B1361">
        <v>149376</v>
      </c>
      <c r="C1361">
        <v>109</v>
      </c>
      <c r="D1361">
        <v>0</v>
      </c>
      <c r="E1361">
        <v>0</v>
      </c>
      <c r="F1361">
        <v>96.8</v>
      </c>
    </row>
    <row r="1362" spans="2:6" x14ac:dyDescent="0.35">
      <c r="B1362">
        <v>149380</v>
      </c>
      <c r="C1362">
        <v>63</v>
      </c>
      <c r="D1362">
        <v>0</v>
      </c>
      <c r="E1362">
        <v>0</v>
      </c>
      <c r="F1362">
        <v>96.8</v>
      </c>
    </row>
    <row r="1363" spans="2:6" x14ac:dyDescent="0.35">
      <c r="B1363">
        <v>149457</v>
      </c>
      <c r="C1363">
        <v>242</v>
      </c>
      <c r="D1363">
        <v>0.1</v>
      </c>
      <c r="E1363">
        <v>0.1</v>
      </c>
      <c r="F1363">
        <v>96.9</v>
      </c>
    </row>
    <row r="1364" spans="2:6" x14ac:dyDescent="0.35">
      <c r="B1364">
        <v>149461</v>
      </c>
      <c r="C1364">
        <v>165</v>
      </c>
      <c r="D1364">
        <v>0</v>
      </c>
      <c r="E1364">
        <v>0</v>
      </c>
      <c r="F1364">
        <v>97</v>
      </c>
    </row>
    <row r="1365" spans="2:6" x14ac:dyDescent="0.35">
      <c r="B1365">
        <v>149474</v>
      </c>
      <c r="C1365">
        <v>15</v>
      </c>
      <c r="D1365">
        <v>0</v>
      </c>
      <c r="E1365">
        <v>0</v>
      </c>
      <c r="F1365">
        <v>97</v>
      </c>
    </row>
    <row r="1366" spans="2:6" x14ac:dyDescent="0.35">
      <c r="B1366">
        <v>149486</v>
      </c>
      <c r="C1366">
        <v>52</v>
      </c>
      <c r="D1366">
        <v>0</v>
      </c>
      <c r="E1366">
        <v>0</v>
      </c>
      <c r="F1366">
        <v>97</v>
      </c>
    </row>
    <row r="1367" spans="2:6" x14ac:dyDescent="0.35">
      <c r="B1367">
        <v>149531</v>
      </c>
      <c r="C1367">
        <v>382</v>
      </c>
      <c r="D1367">
        <v>0.1</v>
      </c>
      <c r="E1367">
        <v>0.1</v>
      </c>
      <c r="F1367">
        <v>97.1</v>
      </c>
    </row>
    <row r="1368" spans="2:6" x14ac:dyDescent="0.35">
      <c r="B1368">
        <v>149543</v>
      </c>
      <c r="C1368">
        <v>231</v>
      </c>
      <c r="D1368">
        <v>0.1</v>
      </c>
      <c r="E1368">
        <v>0.1</v>
      </c>
      <c r="F1368">
        <v>97.2</v>
      </c>
    </row>
    <row r="1369" spans="2:6" x14ac:dyDescent="0.35">
      <c r="B1369">
        <v>149554</v>
      </c>
      <c r="C1369">
        <v>373</v>
      </c>
      <c r="D1369">
        <v>0.1</v>
      </c>
      <c r="E1369">
        <v>0.1</v>
      </c>
      <c r="F1369">
        <v>97.3</v>
      </c>
    </row>
    <row r="1370" spans="2:6" x14ac:dyDescent="0.35">
      <c r="B1370">
        <v>149600</v>
      </c>
      <c r="C1370">
        <v>12</v>
      </c>
      <c r="D1370">
        <v>0</v>
      </c>
      <c r="E1370">
        <v>0</v>
      </c>
      <c r="F1370">
        <v>97.3</v>
      </c>
    </row>
    <row r="1371" spans="2:6" x14ac:dyDescent="0.35">
      <c r="B1371">
        <v>149602</v>
      </c>
      <c r="C1371">
        <v>51</v>
      </c>
      <c r="D1371">
        <v>0</v>
      </c>
      <c r="E1371">
        <v>0</v>
      </c>
      <c r="F1371">
        <v>97.3</v>
      </c>
    </row>
    <row r="1372" spans="2:6" x14ac:dyDescent="0.35">
      <c r="B1372">
        <v>149606</v>
      </c>
      <c r="C1372">
        <v>41</v>
      </c>
      <c r="D1372">
        <v>0</v>
      </c>
      <c r="E1372">
        <v>0</v>
      </c>
      <c r="F1372">
        <v>97.3</v>
      </c>
    </row>
    <row r="1373" spans="2:6" x14ac:dyDescent="0.35">
      <c r="B1373">
        <v>149612</v>
      </c>
      <c r="C1373">
        <v>72</v>
      </c>
      <c r="D1373">
        <v>0</v>
      </c>
      <c r="E1373">
        <v>0</v>
      </c>
      <c r="F1373">
        <v>97.3</v>
      </c>
    </row>
    <row r="1374" spans="2:6" x14ac:dyDescent="0.35">
      <c r="B1374">
        <v>149614</v>
      </c>
      <c r="C1374">
        <v>65</v>
      </c>
      <c r="D1374">
        <v>0</v>
      </c>
      <c r="E1374">
        <v>0</v>
      </c>
      <c r="F1374">
        <v>97.4</v>
      </c>
    </row>
    <row r="1375" spans="2:6" x14ac:dyDescent="0.35">
      <c r="B1375">
        <v>149621</v>
      </c>
      <c r="C1375">
        <v>26</v>
      </c>
      <c r="D1375">
        <v>0</v>
      </c>
      <c r="E1375">
        <v>0</v>
      </c>
      <c r="F1375">
        <v>97.4</v>
      </c>
    </row>
    <row r="1376" spans="2:6" x14ac:dyDescent="0.35">
      <c r="B1376">
        <v>149631</v>
      </c>
      <c r="C1376">
        <v>53</v>
      </c>
      <c r="D1376">
        <v>0</v>
      </c>
      <c r="E1376">
        <v>0</v>
      </c>
      <c r="F1376">
        <v>97.4</v>
      </c>
    </row>
    <row r="1377" spans="2:6" x14ac:dyDescent="0.35">
      <c r="B1377">
        <v>149645</v>
      </c>
      <c r="C1377">
        <v>222</v>
      </c>
      <c r="D1377">
        <v>0.1</v>
      </c>
      <c r="E1377">
        <v>0.1</v>
      </c>
      <c r="F1377">
        <v>97.4</v>
      </c>
    </row>
    <row r="1378" spans="2:6" x14ac:dyDescent="0.35">
      <c r="B1378">
        <v>149665</v>
      </c>
      <c r="C1378">
        <v>20</v>
      </c>
      <c r="D1378">
        <v>0</v>
      </c>
      <c r="E1378">
        <v>0</v>
      </c>
      <c r="F1378">
        <v>97.4</v>
      </c>
    </row>
    <row r="1379" spans="2:6" x14ac:dyDescent="0.35">
      <c r="B1379">
        <v>149707</v>
      </c>
      <c r="C1379">
        <v>714</v>
      </c>
      <c r="D1379">
        <v>0.2</v>
      </c>
      <c r="E1379">
        <v>0.2</v>
      </c>
      <c r="F1379">
        <v>97.7</v>
      </c>
    </row>
    <row r="1380" spans="2:6" x14ac:dyDescent="0.35">
      <c r="B1380">
        <v>149775</v>
      </c>
      <c r="C1380">
        <v>214</v>
      </c>
      <c r="D1380">
        <v>0.1</v>
      </c>
      <c r="E1380">
        <v>0.1</v>
      </c>
      <c r="F1380">
        <v>97.7</v>
      </c>
    </row>
    <row r="1381" spans="2:6" x14ac:dyDescent="0.35">
      <c r="B1381">
        <v>149784</v>
      </c>
      <c r="C1381">
        <v>194</v>
      </c>
      <c r="D1381">
        <v>0.1</v>
      </c>
      <c r="E1381">
        <v>0.1</v>
      </c>
      <c r="F1381">
        <v>97.8</v>
      </c>
    </row>
    <row r="1382" spans="2:6" x14ac:dyDescent="0.35">
      <c r="B1382">
        <v>149825</v>
      </c>
      <c r="C1382">
        <v>150</v>
      </c>
      <c r="D1382">
        <v>0</v>
      </c>
      <c r="E1382">
        <v>0</v>
      </c>
      <c r="F1382">
        <v>97.8</v>
      </c>
    </row>
    <row r="1383" spans="2:6" x14ac:dyDescent="0.35">
      <c r="B1383">
        <v>149828</v>
      </c>
      <c r="C1383">
        <v>248</v>
      </c>
      <c r="D1383">
        <v>0.1</v>
      </c>
      <c r="E1383">
        <v>0.1</v>
      </c>
      <c r="F1383">
        <v>97.9</v>
      </c>
    </row>
    <row r="1384" spans="2:6" x14ac:dyDescent="0.35">
      <c r="B1384">
        <v>149840</v>
      </c>
      <c r="C1384">
        <v>94</v>
      </c>
      <c r="D1384">
        <v>0</v>
      </c>
      <c r="E1384">
        <v>0</v>
      </c>
      <c r="F1384">
        <v>97.9</v>
      </c>
    </row>
    <row r="1385" spans="2:6" x14ac:dyDescent="0.35">
      <c r="B1385">
        <v>149873</v>
      </c>
      <c r="C1385">
        <v>40</v>
      </c>
      <c r="D1385">
        <v>0</v>
      </c>
      <c r="E1385">
        <v>0</v>
      </c>
      <c r="F1385">
        <v>97.9</v>
      </c>
    </row>
    <row r="1386" spans="2:6" x14ac:dyDescent="0.35">
      <c r="B1386">
        <v>149893</v>
      </c>
      <c r="C1386">
        <v>73</v>
      </c>
      <c r="D1386">
        <v>0</v>
      </c>
      <c r="E1386">
        <v>0</v>
      </c>
      <c r="F1386">
        <v>98</v>
      </c>
    </row>
    <row r="1387" spans="2:6" x14ac:dyDescent="0.35">
      <c r="B1387">
        <v>149899</v>
      </c>
      <c r="C1387">
        <v>232</v>
      </c>
      <c r="D1387">
        <v>0.1</v>
      </c>
      <c r="E1387">
        <v>0.1</v>
      </c>
      <c r="F1387">
        <v>98</v>
      </c>
    </row>
    <row r="1388" spans="2:6" x14ac:dyDescent="0.35">
      <c r="B1388">
        <v>149901</v>
      </c>
      <c r="C1388">
        <v>12</v>
      </c>
      <c r="D1388">
        <v>0</v>
      </c>
      <c r="E1388">
        <v>0</v>
      </c>
      <c r="F1388">
        <v>98</v>
      </c>
    </row>
    <row r="1389" spans="2:6" x14ac:dyDescent="0.35">
      <c r="B1389">
        <v>149962</v>
      </c>
      <c r="C1389">
        <v>312</v>
      </c>
      <c r="D1389">
        <v>0.1</v>
      </c>
      <c r="E1389">
        <v>0.1</v>
      </c>
      <c r="F1389">
        <v>98.1</v>
      </c>
    </row>
    <row r="1390" spans="2:6" x14ac:dyDescent="0.35">
      <c r="B1390">
        <v>149983</v>
      </c>
      <c r="C1390">
        <v>426</v>
      </c>
      <c r="D1390">
        <v>0.1</v>
      </c>
      <c r="E1390">
        <v>0.1</v>
      </c>
      <c r="F1390">
        <v>98.3</v>
      </c>
    </row>
    <row r="1391" spans="2:6" x14ac:dyDescent="0.35">
      <c r="B1391">
        <v>149987</v>
      </c>
      <c r="C1391">
        <v>57</v>
      </c>
      <c r="D1391">
        <v>0</v>
      </c>
      <c r="E1391">
        <v>0</v>
      </c>
      <c r="F1391">
        <v>98.3</v>
      </c>
    </row>
    <row r="1392" spans="2:6" x14ac:dyDescent="0.35">
      <c r="B1392">
        <v>149990</v>
      </c>
      <c r="C1392">
        <v>24</v>
      </c>
      <c r="D1392">
        <v>0</v>
      </c>
      <c r="E1392">
        <v>0</v>
      </c>
      <c r="F1392">
        <v>98.3</v>
      </c>
    </row>
    <row r="1393" spans="2:6" x14ac:dyDescent="0.35">
      <c r="B1393">
        <v>150043</v>
      </c>
      <c r="C1393">
        <v>68</v>
      </c>
      <c r="D1393">
        <v>0</v>
      </c>
      <c r="E1393">
        <v>0</v>
      </c>
      <c r="F1393">
        <v>98.3</v>
      </c>
    </row>
    <row r="1394" spans="2:6" x14ac:dyDescent="0.35">
      <c r="B1394">
        <v>150099</v>
      </c>
      <c r="C1394">
        <v>139</v>
      </c>
      <c r="D1394">
        <v>0</v>
      </c>
      <c r="E1394">
        <v>0</v>
      </c>
      <c r="F1394">
        <v>98.4</v>
      </c>
    </row>
    <row r="1395" spans="2:6" x14ac:dyDescent="0.35">
      <c r="B1395">
        <v>150195</v>
      </c>
      <c r="C1395">
        <v>315</v>
      </c>
      <c r="D1395">
        <v>0.1</v>
      </c>
      <c r="E1395">
        <v>0.1</v>
      </c>
      <c r="F1395">
        <v>98.4</v>
      </c>
    </row>
    <row r="1396" spans="2:6" x14ac:dyDescent="0.35">
      <c r="B1396">
        <v>150196</v>
      </c>
      <c r="C1396">
        <v>586</v>
      </c>
      <c r="D1396">
        <v>0.2</v>
      </c>
      <c r="E1396">
        <v>0.2</v>
      </c>
      <c r="F1396">
        <v>98.6</v>
      </c>
    </row>
    <row r="1397" spans="2:6" x14ac:dyDescent="0.35">
      <c r="B1397">
        <v>150256</v>
      </c>
      <c r="C1397">
        <v>15</v>
      </c>
      <c r="D1397">
        <v>0</v>
      </c>
      <c r="E1397">
        <v>0</v>
      </c>
      <c r="F1397">
        <v>98.6</v>
      </c>
    </row>
    <row r="1398" spans="2:6" x14ac:dyDescent="0.35">
      <c r="B1398">
        <v>150261</v>
      </c>
      <c r="C1398">
        <v>212</v>
      </c>
      <c r="D1398">
        <v>0.1</v>
      </c>
      <c r="E1398">
        <v>0.1</v>
      </c>
      <c r="F1398">
        <v>98.7</v>
      </c>
    </row>
    <row r="1399" spans="2:6" x14ac:dyDescent="0.35">
      <c r="B1399">
        <v>150277</v>
      </c>
      <c r="C1399">
        <v>81</v>
      </c>
      <c r="D1399">
        <v>0</v>
      </c>
      <c r="E1399">
        <v>0</v>
      </c>
      <c r="F1399">
        <v>98.7</v>
      </c>
    </row>
    <row r="1400" spans="2:6" x14ac:dyDescent="0.35">
      <c r="B1400">
        <v>150278</v>
      </c>
      <c r="C1400">
        <v>147</v>
      </c>
      <c r="D1400">
        <v>0</v>
      </c>
      <c r="E1400">
        <v>0</v>
      </c>
      <c r="F1400">
        <v>98.8</v>
      </c>
    </row>
    <row r="1401" spans="2:6" x14ac:dyDescent="0.35">
      <c r="B1401">
        <v>150287</v>
      </c>
      <c r="C1401">
        <v>11</v>
      </c>
      <c r="D1401">
        <v>0</v>
      </c>
      <c r="E1401">
        <v>0</v>
      </c>
      <c r="F1401">
        <v>98.8</v>
      </c>
    </row>
    <row r="1402" spans="2:6" x14ac:dyDescent="0.35">
      <c r="B1402">
        <v>150308</v>
      </c>
      <c r="C1402">
        <v>16</v>
      </c>
      <c r="D1402">
        <v>0</v>
      </c>
      <c r="E1402">
        <v>0</v>
      </c>
      <c r="F1402">
        <v>98.8</v>
      </c>
    </row>
    <row r="1403" spans="2:6" x14ac:dyDescent="0.35">
      <c r="B1403">
        <v>150318</v>
      </c>
      <c r="C1403">
        <v>423</v>
      </c>
      <c r="D1403">
        <v>0.1</v>
      </c>
      <c r="E1403">
        <v>0.1</v>
      </c>
      <c r="F1403">
        <v>98.9</v>
      </c>
    </row>
    <row r="1404" spans="2:6" x14ac:dyDescent="0.35">
      <c r="B1404">
        <v>150320</v>
      </c>
      <c r="C1404">
        <v>101</v>
      </c>
      <c r="D1404">
        <v>0</v>
      </c>
      <c r="E1404">
        <v>0</v>
      </c>
      <c r="F1404">
        <v>98.9</v>
      </c>
    </row>
    <row r="1405" spans="2:6" x14ac:dyDescent="0.35">
      <c r="B1405">
        <v>150380</v>
      </c>
      <c r="C1405">
        <v>69</v>
      </c>
      <c r="D1405">
        <v>0</v>
      </c>
      <c r="E1405">
        <v>0</v>
      </c>
      <c r="F1405">
        <v>99</v>
      </c>
    </row>
    <row r="1406" spans="2:6" x14ac:dyDescent="0.35">
      <c r="B1406">
        <v>150434</v>
      </c>
      <c r="C1406">
        <v>229</v>
      </c>
      <c r="D1406">
        <v>0.1</v>
      </c>
      <c r="E1406">
        <v>0.1</v>
      </c>
      <c r="F1406">
        <v>99</v>
      </c>
    </row>
    <row r="1407" spans="2:6" x14ac:dyDescent="0.35">
      <c r="B1407">
        <v>150482</v>
      </c>
      <c r="C1407">
        <v>68</v>
      </c>
      <c r="D1407">
        <v>0</v>
      </c>
      <c r="E1407">
        <v>0</v>
      </c>
      <c r="F1407">
        <v>99</v>
      </c>
    </row>
    <row r="1408" spans="2:6" x14ac:dyDescent="0.35">
      <c r="B1408">
        <v>150611</v>
      </c>
      <c r="C1408">
        <v>86</v>
      </c>
      <c r="D1408">
        <v>0</v>
      </c>
      <c r="E1408">
        <v>0</v>
      </c>
      <c r="F1408">
        <v>99.1</v>
      </c>
    </row>
    <row r="1409" spans="2:6" x14ac:dyDescent="0.35">
      <c r="B1409">
        <v>150644</v>
      </c>
      <c r="C1409">
        <v>399</v>
      </c>
      <c r="D1409">
        <v>0.1</v>
      </c>
      <c r="E1409">
        <v>0.1</v>
      </c>
      <c r="F1409">
        <v>99.2</v>
      </c>
    </row>
    <row r="1410" spans="2:6" x14ac:dyDescent="0.35">
      <c r="B1410">
        <v>150667</v>
      </c>
      <c r="C1410">
        <v>289</v>
      </c>
      <c r="D1410">
        <v>0.1</v>
      </c>
      <c r="E1410">
        <v>0.1</v>
      </c>
      <c r="F1410">
        <v>99.3</v>
      </c>
    </row>
    <row r="1411" spans="2:6" x14ac:dyDescent="0.35">
      <c r="B1411">
        <v>150713</v>
      </c>
      <c r="C1411">
        <v>66</v>
      </c>
      <c r="D1411">
        <v>0</v>
      </c>
      <c r="E1411">
        <v>0</v>
      </c>
      <c r="F1411">
        <v>99.3</v>
      </c>
    </row>
    <row r="1412" spans="2:6" x14ac:dyDescent="0.35">
      <c r="B1412">
        <v>150743</v>
      </c>
      <c r="C1412">
        <v>170</v>
      </c>
      <c r="D1412">
        <v>0.1</v>
      </c>
      <c r="E1412">
        <v>0.1</v>
      </c>
      <c r="F1412">
        <v>99.3</v>
      </c>
    </row>
    <row r="1413" spans="2:6" x14ac:dyDescent="0.35">
      <c r="B1413">
        <v>150778</v>
      </c>
      <c r="C1413">
        <v>20</v>
      </c>
      <c r="D1413">
        <v>0</v>
      </c>
      <c r="E1413">
        <v>0</v>
      </c>
      <c r="F1413">
        <v>99.4</v>
      </c>
    </row>
    <row r="1414" spans="2:6" x14ac:dyDescent="0.35">
      <c r="B1414">
        <v>150833</v>
      </c>
      <c r="C1414">
        <v>283</v>
      </c>
      <c r="D1414">
        <v>0.1</v>
      </c>
      <c r="E1414">
        <v>0.1</v>
      </c>
      <c r="F1414">
        <v>99.4</v>
      </c>
    </row>
    <row r="1415" spans="2:6" x14ac:dyDescent="0.35">
      <c r="B1415">
        <v>150966</v>
      </c>
      <c r="C1415">
        <v>128</v>
      </c>
      <c r="D1415">
        <v>0</v>
      </c>
      <c r="E1415">
        <v>0</v>
      </c>
      <c r="F1415">
        <v>99.5</v>
      </c>
    </row>
    <row r="1416" spans="2:6" x14ac:dyDescent="0.35">
      <c r="B1416">
        <v>151016</v>
      </c>
      <c r="C1416">
        <v>20</v>
      </c>
      <c r="D1416">
        <v>0</v>
      </c>
      <c r="E1416">
        <v>0</v>
      </c>
      <c r="F1416">
        <v>99.5</v>
      </c>
    </row>
    <row r="1417" spans="2:6" x14ac:dyDescent="0.35">
      <c r="B1417">
        <v>151027</v>
      </c>
      <c r="C1417">
        <v>242</v>
      </c>
      <c r="D1417">
        <v>0.1</v>
      </c>
      <c r="E1417">
        <v>0.1</v>
      </c>
      <c r="F1417">
        <v>99.6</v>
      </c>
    </row>
    <row r="1418" spans="2:6" x14ac:dyDescent="0.35">
      <c r="B1418">
        <v>151166</v>
      </c>
      <c r="C1418">
        <v>29</v>
      </c>
      <c r="D1418">
        <v>0</v>
      </c>
      <c r="E1418">
        <v>0</v>
      </c>
      <c r="F1418">
        <v>99.6</v>
      </c>
    </row>
    <row r="1419" spans="2:6" x14ac:dyDescent="0.35">
      <c r="B1419">
        <v>151277</v>
      </c>
      <c r="C1419">
        <v>57</v>
      </c>
      <c r="D1419">
        <v>0</v>
      </c>
      <c r="E1419">
        <v>0</v>
      </c>
      <c r="F1419">
        <v>99.6</v>
      </c>
    </row>
    <row r="1420" spans="2:6" x14ac:dyDescent="0.35">
      <c r="B1420">
        <v>151302</v>
      </c>
      <c r="C1420">
        <v>30</v>
      </c>
      <c r="D1420">
        <v>0</v>
      </c>
      <c r="E1420">
        <v>0</v>
      </c>
      <c r="F1420">
        <v>99.6</v>
      </c>
    </row>
    <row r="1421" spans="2:6" x14ac:dyDescent="0.35">
      <c r="B1421">
        <v>151303</v>
      </c>
      <c r="C1421">
        <v>347</v>
      </c>
      <c r="D1421">
        <v>0.1</v>
      </c>
      <c r="E1421">
        <v>0.1</v>
      </c>
      <c r="F1421">
        <v>99.7</v>
      </c>
    </row>
    <row r="1422" spans="2:6" x14ac:dyDescent="0.35">
      <c r="B1422">
        <v>151361</v>
      </c>
      <c r="C1422">
        <v>216</v>
      </c>
      <c r="D1422">
        <v>0.1</v>
      </c>
      <c r="E1422">
        <v>0.1</v>
      </c>
      <c r="F1422">
        <v>99.8</v>
      </c>
    </row>
    <row r="1423" spans="2:6" x14ac:dyDescent="0.35">
      <c r="B1423">
        <v>151373</v>
      </c>
      <c r="C1423">
        <v>343</v>
      </c>
      <c r="D1423">
        <v>0.1</v>
      </c>
      <c r="E1423">
        <v>0.1</v>
      </c>
      <c r="F1423">
        <v>99.9</v>
      </c>
    </row>
    <row r="1424" spans="2:6" x14ac:dyDescent="0.35">
      <c r="B1424">
        <v>151443</v>
      </c>
      <c r="C1424">
        <v>57</v>
      </c>
      <c r="D1424">
        <v>0</v>
      </c>
      <c r="E1424">
        <v>0</v>
      </c>
      <c r="F1424">
        <v>99.9</v>
      </c>
    </row>
    <row r="1425" spans="1:6" x14ac:dyDescent="0.35">
      <c r="B1425">
        <v>151564</v>
      </c>
      <c r="C1425">
        <v>80</v>
      </c>
      <c r="D1425">
        <v>0</v>
      </c>
      <c r="E1425">
        <v>0</v>
      </c>
      <c r="F1425">
        <v>99.9</v>
      </c>
    </row>
    <row r="1426" spans="1:6" x14ac:dyDescent="0.35">
      <c r="B1426">
        <v>151610</v>
      </c>
      <c r="C1426">
        <v>215</v>
      </c>
      <c r="D1426">
        <v>0.1</v>
      </c>
      <c r="E1426">
        <v>0.1</v>
      </c>
      <c r="F1426">
        <v>100</v>
      </c>
    </row>
    <row r="1427" spans="1:6" x14ac:dyDescent="0.35">
      <c r="B1427">
        <v>151792</v>
      </c>
      <c r="C1427">
        <v>97</v>
      </c>
      <c r="D1427">
        <v>0</v>
      </c>
      <c r="E1427">
        <v>0</v>
      </c>
      <c r="F1427">
        <v>100</v>
      </c>
    </row>
    <row r="1428" spans="1:6" x14ac:dyDescent="0.35">
      <c r="A1428" s="98">
        <f>COUNT(B:B)</f>
        <v>1426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63D8A-879D-4BE5-BA85-DD6ECFBA9C6B}">
  <dimension ref="A1:T387"/>
  <sheetViews>
    <sheetView zoomScale="70" zoomScaleNormal="70" workbookViewId="0">
      <selection activeCell="B27" sqref="B27:F27"/>
    </sheetView>
  </sheetViews>
  <sheetFormatPr defaultRowHeight="14.5" x14ac:dyDescent="0.35"/>
  <cols>
    <col min="1" max="1" width="14.453125" customWidth="1"/>
    <col min="2" max="2" width="109.453125" customWidth="1"/>
    <col min="3" max="3" width="13.90625" customWidth="1"/>
    <col min="4" max="4" width="12.81640625" customWidth="1"/>
    <col min="5" max="5" width="12.08984375" style="2" customWidth="1"/>
    <col min="6" max="7" width="13.08984375" style="2" customWidth="1"/>
    <col min="8" max="12" width="13.08984375" customWidth="1"/>
    <col min="15" max="15" width="39.6328125" customWidth="1"/>
    <col min="16" max="19" width="16.453125" customWidth="1"/>
  </cols>
  <sheetData>
    <row r="1" spans="1:12" x14ac:dyDescent="0.35">
      <c r="A1" s="12"/>
      <c r="B1" s="12"/>
      <c r="C1" s="12"/>
      <c r="D1" s="12"/>
      <c r="E1" s="12"/>
      <c r="F1" s="16"/>
      <c r="G1" s="12"/>
      <c r="H1" s="12"/>
      <c r="I1" s="12"/>
      <c r="J1" s="12"/>
      <c r="K1" s="12"/>
      <c r="L1" s="12"/>
    </row>
    <row r="2" spans="1:12" ht="16" x14ac:dyDescent="0.4">
      <c r="A2" s="13" t="s">
        <v>232</v>
      </c>
      <c r="B2" s="12"/>
      <c r="C2" s="12"/>
      <c r="D2" s="12"/>
      <c r="E2" s="12"/>
      <c r="F2" s="16"/>
      <c r="G2" s="12"/>
      <c r="H2" s="12"/>
      <c r="I2" s="12"/>
      <c r="J2" s="12"/>
      <c r="K2" s="12"/>
      <c r="L2" s="12"/>
    </row>
    <row r="3" spans="1:12" ht="16" x14ac:dyDescent="0.4">
      <c r="A3" s="13" t="s">
        <v>233</v>
      </c>
      <c r="B3" s="12"/>
      <c r="C3" s="12"/>
      <c r="D3" s="12"/>
      <c r="E3" s="12"/>
      <c r="F3" s="16"/>
      <c r="G3" s="12"/>
      <c r="H3" s="12"/>
      <c r="I3" s="12"/>
      <c r="J3" s="12"/>
      <c r="K3" s="12"/>
      <c r="L3" s="12"/>
    </row>
    <row r="4" spans="1:12" x14ac:dyDescent="0.35">
      <c r="A4" s="12"/>
      <c r="B4" s="12"/>
      <c r="C4" s="12"/>
      <c r="D4" s="12"/>
      <c r="E4" s="12"/>
      <c r="F4" s="16"/>
      <c r="G4" s="12"/>
      <c r="H4" s="12"/>
      <c r="I4" s="12"/>
      <c r="J4" s="12"/>
      <c r="K4" s="12"/>
      <c r="L4" s="12"/>
    </row>
    <row r="5" spans="1:12" ht="16" x14ac:dyDescent="0.4">
      <c r="A5" s="13" t="s">
        <v>234</v>
      </c>
      <c r="B5" s="12"/>
      <c r="C5" s="12"/>
      <c r="D5" s="12"/>
      <c r="E5" s="12"/>
      <c r="F5" s="16"/>
      <c r="G5" s="12"/>
      <c r="H5" s="12"/>
      <c r="I5" s="12"/>
      <c r="J5" s="12"/>
      <c r="K5" s="12"/>
      <c r="L5" s="12"/>
    </row>
    <row r="6" spans="1:12" x14ac:dyDescent="0.35">
      <c r="A6" s="12"/>
      <c r="B6" s="12"/>
      <c r="C6" s="12"/>
      <c r="D6" s="12"/>
      <c r="E6" s="12"/>
      <c r="F6" s="16"/>
      <c r="G6" s="12"/>
      <c r="H6" s="12"/>
      <c r="I6" s="12"/>
      <c r="J6" s="12"/>
      <c r="K6" s="12"/>
      <c r="L6" s="12"/>
    </row>
    <row r="7" spans="1:12" ht="16" x14ac:dyDescent="0.4">
      <c r="A7" s="13" t="s">
        <v>235</v>
      </c>
      <c r="B7" s="12"/>
      <c r="C7" s="12"/>
      <c r="D7" s="12"/>
      <c r="E7" s="12"/>
      <c r="F7" s="16"/>
      <c r="G7" s="12"/>
      <c r="H7" s="12"/>
      <c r="I7" s="12"/>
      <c r="J7" s="12"/>
      <c r="K7" s="12"/>
      <c r="L7" s="12"/>
    </row>
    <row r="8" spans="1:12" ht="16" x14ac:dyDescent="0.4">
      <c r="A8" s="13" t="s">
        <v>236</v>
      </c>
      <c r="B8" s="12"/>
      <c r="C8" s="12"/>
      <c r="D8" s="12"/>
      <c r="E8" s="12"/>
      <c r="F8" s="16"/>
      <c r="G8" s="12"/>
      <c r="H8" s="12"/>
      <c r="I8" s="12"/>
      <c r="J8" s="12"/>
      <c r="K8" s="12"/>
      <c r="L8" s="12"/>
    </row>
    <row r="9" spans="1:12" ht="16" x14ac:dyDescent="0.4">
      <c r="A9" s="13" t="s">
        <v>157</v>
      </c>
      <c r="B9" s="12"/>
      <c r="C9" s="12"/>
      <c r="D9" s="12"/>
      <c r="E9" s="12"/>
      <c r="F9" s="16"/>
      <c r="G9" s="12"/>
      <c r="H9" s="12"/>
      <c r="I9" s="12"/>
      <c r="J9" s="12"/>
      <c r="K9" s="12"/>
      <c r="L9" s="12"/>
    </row>
    <row r="10" spans="1:12" ht="16" x14ac:dyDescent="0.4">
      <c r="A10" s="13" t="s">
        <v>158</v>
      </c>
      <c r="B10" s="12"/>
      <c r="C10" s="12"/>
      <c r="D10" s="12"/>
      <c r="E10" s="12"/>
      <c r="F10" s="16"/>
      <c r="G10" s="12"/>
      <c r="H10" s="12"/>
      <c r="I10" s="12"/>
      <c r="J10" s="12"/>
      <c r="K10" s="12"/>
      <c r="L10" s="12"/>
    </row>
    <row r="11" spans="1:12" ht="16" x14ac:dyDescent="0.4">
      <c r="A11" s="13" t="s">
        <v>159</v>
      </c>
      <c r="B11" s="12"/>
      <c r="C11" s="12"/>
      <c r="D11" s="12"/>
      <c r="E11" s="12"/>
      <c r="F11" s="16"/>
      <c r="G11" s="12"/>
      <c r="H11" s="12"/>
      <c r="I11" s="12"/>
      <c r="J11" s="12"/>
      <c r="K11" s="12"/>
      <c r="L11" s="12"/>
    </row>
    <row r="12" spans="1:12" ht="16" x14ac:dyDescent="0.4">
      <c r="A12" s="13" t="s">
        <v>160</v>
      </c>
      <c r="B12" s="12"/>
      <c r="C12" s="12"/>
      <c r="D12" s="12"/>
      <c r="E12" s="12"/>
      <c r="F12" s="16"/>
      <c r="G12" s="12"/>
      <c r="H12" s="12"/>
      <c r="I12" s="12"/>
      <c r="J12" s="12"/>
      <c r="K12" s="12"/>
      <c r="L12" s="12"/>
    </row>
    <row r="13" spans="1:12" ht="16" x14ac:dyDescent="0.4">
      <c r="A13" s="13" t="s">
        <v>161</v>
      </c>
      <c r="B13" s="12"/>
      <c r="C13" s="12"/>
      <c r="D13" s="12"/>
      <c r="E13" s="12"/>
      <c r="F13" s="16"/>
      <c r="G13" s="12"/>
      <c r="H13" s="12"/>
      <c r="I13" s="12"/>
      <c r="J13" s="12"/>
      <c r="K13" s="12"/>
      <c r="L13" s="12"/>
    </row>
    <row r="14" spans="1:12" ht="16" x14ac:dyDescent="0.4">
      <c r="A14" s="13" t="s">
        <v>162</v>
      </c>
      <c r="B14" s="12"/>
      <c r="C14" s="12"/>
      <c r="D14" s="12"/>
      <c r="E14" s="12"/>
      <c r="F14" s="16"/>
      <c r="G14" s="12"/>
      <c r="H14" s="12"/>
      <c r="I14" s="12"/>
      <c r="J14" s="12"/>
      <c r="K14" s="12"/>
      <c r="L14" s="12"/>
    </row>
    <row r="15" spans="1:12" ht="16" x14ac:dyDescent="0.4">
      <c r="A15" s="13" t="s">
        <v>163</v>
      </c>
      <c r="B15" s="12"/>
      <c r="C15" s="12"/>
      <c r="D15" s="12"/>
      <c r="E15" s="12"/>
      <c r="F15" s="16"/>
      <c r="G15" s="12"/>
      <c r="H15" s="12"/>
      <c r="I15" s="12"/>
      <c r="J15" s="12"/>
      <c r="K15" s="12"/>
      <c r="L15" s="12"/>
    </row>
    <row r="16" spans="1:12" ht="16" x14ac:dyDescent="0.4">
      <c r="A16" s="13" t="s">
        <v>164</v>
      </c>
      <c r="B16" s="12"/>
      <c r="C16" s="12"/>
      <c r="D16" s="12"/>
      <c r="E16" s="12"/>
      <c r="F16" s="16"/>
      <c r="G16" s="12"/>
      <c r="H16" s="12"/>
      <c r="I16" s="12"/>
      <c r="J16" s="12"/>
      <c r="K16" s="12"/>
      <c r="L16" s="12"/>
    </row>
    <row r="17" spans="1:13" x14ac:dyDescent="0.35">
      <c r="A17" s="12"/>
      <c r="B17" s="12"/>
      <c r="C17" s="12"/>
      <c r="D17" s="12"/>
      <c r="E17" s="12"/>
      <c r="F17" s="16"/>
      <c r="G17" s="12"/>
      <c r="H17" s="12"/>
      <c r="I17" s="12"/>
      <c r="J17" s="12"/>
      <c r="K17" s="12"/>
      <c r="L17" s="12"/>
    </row>
    <row r="18" spans="1:13" x14ac:dyDescent="0.35">
      <c r="A18" s="12"/>
      <c r="B18" s="12"/>
      <c r="C18" s="12"/>
      <c r="D18" s="12"/>
      <c r="E18" s="12"/>
      <c r="F18" s="16"/>
      <c r="G18" s="12"/>
      <c r="H18" s="12"/>
      <c r="I18" s="12"/>
      <c r="J18" s="12"/>
      <c r="K18" s="12"/>
      <c r="L18" s="12"/>
    </row>
    <row r="19" spans="1:13" ht="18" x14ac:dyDescent="0.4">
      <c r="A19" s="14" t="s">
        <v>165</v>
      </c>
      <c r="B19" s="12"/>
      <c r="C19" s="12"/>
      <c r="D19" s="12"/>
      <c r="E19" s="12"/>
      <c r="F19" s="16"/>
      <c r="G19" s="12"/>
      <c r="H19" s="12"/>
      <c r="I19" s="12"/>
      <c r="J19" s="12"/>
      <c r="K19" s="12"/>
      <c r="L19" s="12"/>
    </row>
    <row r="20" spans="1:13" x14ac:dyDescent="0.35">
      <c r="A20" s="12"/>
      <c r="B20" s="12"/>
      <c r="C20" s="12"/>
      <c r="D20" s="12"/>
      <c r="E20" s="12"/>
      <c r="F20" s="16"/>
      <c r="G20" s="12"/>
      <c r="H20" s="12"/>
      <c r="I20" s="12"/>
      <c r="J20" s="12"/>
      <c r="K20" s="12"/>
      <c r="L20" s="12"/>
    </row>
    <row r="21" spans="1:13" ht="17.399999999999999" customHeight="1" x14ac:dyDescent="0.35">
      <c r="A21" s="218" t="s">
        <v>166</v>
      </c>
      <c r="B21" s="218"/>
      <c r="C21" s="218"/>
      <c r="D21" s="218"/>
      <c r="E21" s="218"/>
      <c r="F21" s="218"/>
      <c r="G21" s="218"/>
      <c r="H21" s="218"/>
      <c r="I21" s="218"/>
      <c r="J21" s="218"/>
      <c r="K21" s="218"/>
      <c r="L21" s="72"/>
    </row>
    <row r="22" spans="1:13" ht="15.65" customHeight="1" x14ac:dyDescent="0.35">
      <c r="A22" s="219" t="s">
        <v>136</v>
      </c>
      <c r="B22" s="219"/>
      <c r="C22" s="219"/>
      <c r="D22" s="221" t="s">
        <v>167</v>
      </c>
      <c r="E22" s="222"/>
      <c r="F22" s="222"/>
      <c r="G22" s="222" t="s">
        <v>332</v>
      </c>
      <c r="H22" s="222" t="s">
        <v>168</v>
      </c>
      <c r="I22" s="222" t="s">
        <v>169</v>
      </c>
      <c r="J22" s="222" t="s">
        <v>170</v>
      </c>
      <c r="K22" s="224"/>
      <c r="L22" s="72"/>
    </row>
    <row r="23" spans="1:13" ht="31" x14ac:dyDescent="0.35">
      <c r="A23" s="220"/>
      <c r="B23" s="220"/>
      <c r="C23" s="220"/>
      <c r="D23" s="78" t="s">
        <v>171</v>
      </c>
      <c r="E23" s="79" t="s">
        <v>172</v>
      </c>
      <c r="F23" s="79" t="s">
        <v>173</v>
      </c>
      <c r="G23" s="223"/>
      <c r="H23" s="223"/>
      <c r="I23" s="223"/>
      <c r="J23" s="79" t="s">
        <v>174</v>
      </c>
      <c r="K23" s="80" t="s">
        <v>175</v>
      </c>
      <c r="L23" s="72"/>
    </row>
    <row r="24" spans="1:13" ht="15.5" x14ac:dyDescent="0.35">
      <c r="A24" s="213" t="s">
        <v>8</v>
      </c>
      <c r="B24" s="81" t="s">
        <v>176</v>
      </c>
      <c r="C24" s="81" t="s">
        <v>177</v>
      </c>
      <c r="D24" s="82">
        <v>57698</v>
      </c>
      <c r="E24" s="83">
        <v>85315</v>
      </c>
      <c r="F24" s="84">
        <v>0.67629373498212508</v>
      </c>
      <c r="G24" s="84">
        <v>0.17629373498212508</v>
      </c>
      <c r="H24" s="84">
        <v>1.6018820576989585E-3</v>
      </c>
      <c r="I24" s="84">
        <v>102.98632765563887</v>
      </c>
      <c r="J24" s="84">
        <v>0</v>
      </c>
      <c r="K24" s="85">
        <v>0</v>
      </c>
      <c r="L24" s="72"/>
      <c r="M24" s="3" t="s">
        <v>31</v>
      </c>
    </row>
    <row r="25" spans="1:13" ht="15.5" x14ac:dyDescent="0.35">
      <c r="A25" s="214"/>
      <c r="B25" s="87" t="s">
        <v>178</v>
      </c>
      <c r="C25" s="87" t="s">
        <v>177</v>
      </c>
      <c r="D25" s="88">
        <v>43667</v>
      </c>
      <c r="E25" s="89">
        <v>85315</v>
      </c>
      <c r="F25" s="90">
        <v>0.51183262028951537</v>
      </c>
      <c r="G25" s="90">
        <v>1.1832620289515372E-2</v>
      </c>
      <c r="H25" s="90">
        <v>1.7113374754723723E-3</v>
      </c>
      <c r="I25" s="90">
        <v>6.9123165964141782</v>
      </c>
      <c r="J25" s="90">
        <v>2.3840929230800612E-12</v>
      </c>
      <c r="K25" s="91">
        <v>4.7681858461601223E-12</v>
      </c>
      <c r="L25" s="72"/>
      <c r="M25" s="3" t="s">
        <v>32</v>
      </c>
    </row>
    <row r="26" spans="1:13" ht="15.5" x14ac:dyDescent="0.35">
      <c r="A26" s="214"/>
      <c r="B26" s="87" t="s">
        <v>179</v>
      </c>
      <c r="C26" s="87" t="s">
        <v>177</v>
      </c>
      <c r="D26" s="88">
        <v>54791</v>
      </c>
      <c r="E26" s="89">
        <v>85315</v>
      </c>
      <c r="F26" s="90">
        <v>0.64222000820488778</v>
      </c>
      <c r="G26" s="90">
        <v>0.14222000820488778</v>
      </c>
      <c r="H26" s="90">
        <v>1.6411083047702E-3</v>
      </c>
      <c r="I26" s="90">
        <v>83.081320874285709</v>
      </c>
      <c r="J26" s="90">
        <v>0</v>
      </c>
      <c r="K26" s="91">
        <v>0</v>
      </c>
      <c r="L26" s="72"/>
      <c r="M26" s="3" t="s">
        <v>33</v>
      </c>
    </row>
    <row r="27" spans="1:13" ht="15.5" x14ac:dyDescent="0.35">
      <c r="A27" s="214"/>
      <c r="B27" s="87" t="s">
        <v>180</v>
      </c>
      <c r="C27" s="87" t="s">
        <v>177</v>
      </c>
      <c r="D27" s="88">
        <v>43618</v>
      </c>
      <c r="E27" s="89">
        <v>85315</v>
      </c>
      <c r="F27" s="90">
        <v>0.51125827814569536</v>
      </c>
      <c r="G27" s="90">
        <v>1.1258278145695355E-2</v>
      </c>
      <c r="H27" s="90">
        <v>1.7113828920810427E-3</v>
      </c>
      <c r="I27" s="90">
        <v>6.5768004862365705</v>
      </c>
      <c r="J27" s="90">
        <v>2.4033885992480464E-11</v>
      </c>
      <c r="K27" s="91">
        <v>4.8067771984960928E-11</v>
      </c>
      <c r="L27" s="72"/>
      <c r="M27" s="3" t="s">
        <v>34</v>
      </c>
    </row>
    <row r="28" spans="1:13" ht="15.5" x14ac:dyDescent="0.35">
      <c r="A28" s="214"/>
      <c r="B28" s="87" t="s">
        <v>181</v>
      </c>
      <c r="C28" s="87" t="s">
        <v>177</v>
      </c>
      <c r="D28" s="88">
        <v>56606</v>
      </c>
      <c r="E28" s="89">
        <v>85315</v>
      </c>
      <c r="F28" s="90">
        <v>0.66349411006270875</v>
      </c>
      <c r="G28" s="90">
        <v>0.16349411006270875</v>
      </c>
      <c r="H28" s="90">
        <v>1.6177155999222369E-3</v>
      </c>
      <c r="I28" s="90">
        <v>95.509111485966471</v>
      </c>
      <c r="J28" s="90">
        <v>0</v>
      </c>
      <c r="K28" s="91">
        <v>0</v>
      </c>
      <c r="L28" s="72"/>
      <c r="M28" s="3" t="s">
        <v>35</v>
      </c>
    </row>
    <row r="29" spans="1:13" ht="15.5" x14ac:dyDescent="0.35">
      <c r="A29" s="214"/>
      <c r="B29" s="87" t="s">
        <v>182</v>
      </c>
      <c r="C29" s="87" t="s">
        <v>177</v>
      </c>
      <c r="D29" s="88">
        <v>39795</v>
      </c>
      <c r="E29" s="89">
        <v>85315</v>
      </c>
      <c r="F29" s="90">
        <v>0.46644786965949714</v>
      </c>
      <c r="G29" s="90">
        <v>-3.3552130340502861E-2</v>
      </c>
      <c r="H29" s="90">
        <v>1.707958399935611E-3</v>
      </c>
      <c r="I29" s="90">
        <v>-19.600303375171457</v>
      </c>
      <c r="J29" s="90">
        <v>7.6852425999120839E-86</v>
      </c>
      <c r="K29" s="91">
        <v>1.5370485199824168E-85</v>
      </c>
      <c r="L29" s="72"/>
      <c r="M29" s="3" t="s">
        <v>36</v>
      </c>
    </row>
    <row r="30" spans="1:13" ht="15.5" x14ac:dyDescent="0.35">
      <c r="A30" s="214"/>
      <c r="B30" s="87" t="s">
        <v>183</v>
      </c>
      <c r="C30" s="87" t="s">
        <v>177</v>
      </c>
      <c r="D30" s="88">
        <v>27603</v>
      </c>
      <c r="E30" s="89">
        <v>85315</v>
      </c>
      <c r="F30" s="90">
        <v>0.32354216726249779</v>
      </c>
      <c r="G30" s="90">
        <v>-0.17645783273750221</v>
      </c>
      <c r="H30" s="90">
        <v>1.6016702633458847E-3</v>
      </c>
      <c r="I30" s="90">
        <v>-103.08218940140391</v>
      </c>
      <c r="J30" s="90">
        <v>0</v>
      </c>
      <c r="K30" s="91">
        <v>0</v>
      </c>
      <c r="L30" s="72"/>
      <c r="M30" s="3" t="s">
        <v>37</v>
      </c>
    </row>
    <row r="31" spans="1:13" ht="15.5" x14ac:dyDescent="0.35">
      <c r="A31" s="214"/>
      <c r="B31" s="87" t="s">
        <v>184</v>
      </c>
      <c r="C31" s="87" t="s">
        <v>177</v>
      </c>
      <c r="D31" s="88">
        <v>64473</v>
      </c>
      <c r="E31" s="89">
        <v>85315</v>
      </c>
      <c r="F31" s="90">
        <v>0.7557053273164156</v>
      </c>
      <c r="G31" s="90">
        <v>0.2557053273164156</v>
      </c>
      <c r="H31" s="90">
        <v>1.4710266561496006E-3</v>
      </c>
      <c r="I31" s="90">
        <v>149.37656533835909</v>
      </c>
      <c r="J31" s="90">
        <v>0</v>
      </c>
      <c r="K31" s="91">
        <v>0</v>
      </c>
      <c r="L31" s="72"/>
      <c r="M31" s="3" t="s">
        <v>38</v>
      </c>
    </row>
    <row r="32" spans="1:13" ht="15.5" x14ac:dyDescent="0.35">
      <c r="A32" s="214"/>
      <c r="B32" s="87" t="s">
        <v>185</v>
      </c>
      <c r="C32" s="87" t="s">
        <v>177</v>
      </c>
      <c r="D32" s="88">
        <v>47025</v>
      </c>
      <c r="E32" s="89">
        <v>85315</v>
      </c>
      <c r="F32" s="90">
        <v>0.55119263904354454</v>
      </c>
      <c r="G32" s="90">
        <v>5.1192639043544541E-2</v>
      </c>
      <c r="H32" s="90">
        <v>1.7028209809896199E-3</v>
      </c>
      <c r="I32" s="90">
        <v>29.905441044912255</v>
      </c>
      <c r="J32" s="90">
        <v>0</v>
      </c>
      <c r="K32" s="91">
        <v>0</v>
      </c>
      <c r="L32" s="72"/>
      <c r="M32" s="3" t="s">
        <v>39</v>
      </c>
    </row>
    <row r="33" spans="1:13" ht="15.5" x14ac:dyDescent="0.35">
      <c r="A33" s="214"/>
      <c r="B33" s="87" t="s">
        <v>186</v>
      </c>
      <c r="C33" s="87" t="s">
        <v>177</v>
      </c>
      <c r="D33" s="88">
        <v>32467</v>
      </c>
      <c r="E33" s="89">
        <v>85315</v>
      </c>
      <c r="F33" s="90">
        <v>0.38055441598780987</v>
      </c>
      <c r="G33" s="90">
        <v>-0.11944558401219013</v>
      </c>
      <c r="H33" s="90">
        <v>1.6622535380697771E-3</v>
      </c>
      <c r="I33" s="90">
        <v>-69.77708001561038</v>
      </c>
      <c r="J33" s="90">
        <v>0</v>
      </c>
      <c r="K33" s="91">
        <v>0</v>
      </c>
      <c r="L33" s="72"/>
      <c r="M33" s="3" t="s">
        <v>40</v>
      </c>
    </row>
    <row r="34" spans="1:13" ht="15.5" x14ac:dyDescent="0.35">
      <c r="A34" s="214"/>
      <c r="B34" s="87" t="s">
        <v>187</v>
      </c>
      <c r="C34" s="87" t="s">
        <v>177</v>
      </c>
      <c r="D34" s="88">
        <v>38391</v>
      </c>
      <c r="E34" s="89">
        <v>85315</v>
      </c>
      <c r="F34" s="90">
        <v>0.44999120904881906</v>
      </c>
      <c r="G34" s="90">
        <v>-5.0008790951180937E-2</v>
      </c>
      <c r="H34" s="90">
        <v>1.7032332737142461E-3</v>
      </c>
      <c r="I34" s="90">
        <v>-29.213867021893105</v>
      </c>
      <c r="J34" s="90">
        <v>6.4639072120092111E-188</v>
      </c>
      <c r="K34" s="91">
        <v>1.2927814424018422E-187</v>
      </c>
      <c r="L34" s="72"/>
      <c r="M34" s="3" t="s">
        <v>41</v>
      </c>
    </row>
    <row r="35" spans="1:13" ht="15.5" x14ac:dyDescent="0.35">
      <c r="A35" s="214"/>
      <c r="B35" s="87" t="s">
        <v>188</v>
      </c>
      <c r="C35" s="87" t="s">
        <v>177</v>
      </c>
      <c r="D35" s="88">
        <v>9709</v>
      </c>
      <c r="E35" s="89">
        <v>85315</v>
      </c>
      <c r="F35" s="90">
        <v>0.11380179335404091</v>
      </c>
      <c r="G35" s="90">
        <v>-0.38619820664595911</v>
      </c>
      <c r="H35" s="90">
        <v>1.0872446738780131E-3</v>
      </c>
      <c r="I35" s="90">
        <v>-225.60719502422242</v>
      </c>
      <c r="J35" s="90">
        <v>0</v>
      </c>
      <c r="K35" s="91">
        <v>0</v>
      </c>
      <c r="L35" s="72"/>
      <c r="M35" s="3" t="s">
        <v>42</v>
      </c>
    </row>
    <row r="36" spans="1:13" ht="15.5" x14ac:dyDescent="0.35">
      <c r="A36" s="214"/>
      <c r="B36" s="87" t="s">
        <v>189</v>
      </c>
      <c r="C36" s="87" t="s">
        <v>177</v>
      </c>
      <c r="D36" s="88">
        <v>8774</v>
      </c>
      <c r="E36" s="89">
        <v>85315</v>
      </c>
      <c r="F36" s="90">
        <v>0.10284240754849674</v>
      </c>
      <c r="G36" s="90">
        <v>-0.39715759245150328</v>
      </c>
      <c r="H36" s="90">
        <v>1.0399388151981013E-3</v>
      </c>
      <c r="I36" s="90">
        <v>-232.00939018781554</v>
      </c>
      <c r="J36" s="90">
        <v>0</v>
      </c>
      <c r="K36" s="91">
        <v>0</v>
      </c>
      <c r="L36" s="72"/>
      <c r="M36" s="3" t="s">
        <v>43</v>
      </c>
    </row>
    <row r="37" spans="1:13" ht="15.5" x14ac:dyDescent="0.35">
      <c r="A37" s="214"/>
      <c r="B37" s="87" t="s">
        <v>190</v>
      </c>
      <c r="C37" s="87" t="s">
        <v>177</v>
      </c>
      <c r="D37" s="88">
        <v>28649</v>
      </c>
      <c r="E37" s="89">
        <v>85315</v>
      </c>
      <c r="F37" s="90">
        <v>0.33580261384281779</v>
      </c>
      <c r="G37" s="90">
        <v>-0.16419738615718221</v>
      </c>
      <c r="H37" s="90">
        <v>1.6168804862867505E-3</v>
      </c>
      <c r="I37" s="90">
        <v>-95.919947539245186</v>
      </c>
      <c r="J37" s="90">
        <v>0</v>
      </c>
      <c r="K37" s="91">
        <v>0</v>
      </c>
      <c r="L37" s="72"/>
      <c r="M37" s="3" t="s">
        <v>44</v>
      </c>
    </row>
    <row r="38" spans="1:13" ht="31" x14ac:dyDescent="0.35">
      <c r="A38" s="214"/>
      <c r="B38" s="87" t="s">
        <v>191</v>
      </c>
      <c r="C38" s="87" t="s">
        <v>177</v>
      </c>
      <c r="D38" s="88">
        <v>58616</v>
      </c>
      <c r="E38" s="89">
        <v>85315</v>
      </c>
      <c r="F38" s="90">
        <v>0.68705385922756845</v>
      </c>
      <c r="G38" s="90">
        <v>0.18705385922756845</v>
      </c>
      <c r="H38" s="90">
        <v>1.5875137453123616E-3</v>
      </c>
      <c r="I38" s="90">
        <v>109.27211927080303</v>
      </c>
      <c r="J38" s="90">
        <v>0</v>
      </c>
      <c r="K38" s="91">
        <v>0</v>
      </c>
      <c r="L38" s="72"/>
      <c r="M38" s="3" t="s">
        <v>45</v>
      </c>
    </row>
    <row r="39" spans="1:13" ht="15.5" x14ac:dyDescent="0.35">
      <c r="A39" s="216"/>
      <c r="B39" s="92" t="s">
        <v>192</v>
      </c>
      <c r="C39" s="92" t="s">
        <v>177</v>
      </c>
      <c r="D39" s="93">
        <v>54081</v>
      </c>
      <c r="E39" s="94">
        <v>85315</v>
      </c>
      <c r="F39" s="95">
        <v>0.63389790775361898</v>
      </c>
      <c r="G39" s="95">
        <v>0.13389790775361898</v>
      </c>
      <c r="H39" s="95">
        <v>1.6492939543816779E-3</v>
      </c>
      <c r="I39" s="95">
        <v>78.219760910487722</v>
      </c>
      <c r="J39" s="95">
        <v>0</v>
      </c>
      <c r="K39" s="96">
        <v>0</v>
      </c>
      <c r="L39" s="72"/>
      <c r="M39" s="3" t="s">
        <v>46</v>
      </c>
    </row>
    <row r="40" spans="1:13" ht="15" customHeight="1" x14ac:dyDescent="0.35">
      <c r="A40" s="217" t="s">
        <v>193</v>
      </c>
      <c r="B40" s="217"/>
      <c r="C40" s="217"/>
      <c r="D40" s="217"/>
      <c r="E40" s="217"/>
      <c r="F40" s="217"/>
      <c r="G40" s="217"/>
      <c r="H40" s="217"/>
      <c r="I40" s="217"/>
      <c r="J40" s="217"/>
      <c r="K40" s="217"/>
      <c r="L40" s="72"/>
    </row>
    <row r="41" spans="1:13" x14ac:dyDescent="0.35">
      <c r="A41" s="12"/>
      <c r="B41" s="12"/>
      <c r="C41" s="12"/>
      <c r="D41" s="12"/>
      <c r="E41" s="12"/>
      <c r="F41" s="16"/>
      <c r="G41" s="12"/>
      <c r="H41" s="12"/>
      <c r="I41" s="12"/>
      <c r="J41" s="12"/>
      <c r="K41" s="12"/>
      <c r="L41" s="12"/>
    </row>
    <row r="42" spans="1:13" x14ac:dyDescent="0.35">
      <c r="A42" s="12"/>
      <c r="B42" s="12"/>
      <c r="C42" s="12"/>
      <c r="D42" s="12"/>
      <c r="E42" s="12"/>
      <c r="F42" s="16"/>
      <c r="G42" s="12"/>
      <c r="H42" s="12"/>
      <c r="I42" s="12"/>
      <c r="J42" s="12"/>
      <c r="K42" s="12"/>
      <c r="L42" s="12"/>
    </row>
    <row r="43" spans="1:13" x14ac:dyDescent="0.35">
      <c r="A43" s="12"/>
      <c r="B43" s="12"/>
      <c r="C43" s="12"/>
      <c r="D43" s="12"/>
      <c r="E43" s="12"/>
      <c r="F43" s="16"/>
      <c r="G43" s="12"/>
      <c r="H43" s="12"/>
      <c r="I43" s="12"/>
      <c r="J43" s="12"/>
      <c r="K43" s="12"/>
      <c r="L43" s="12"/>
    </row>
    <row r="44" spans="1:13" ht="16" x14ac:dyDescent="0.4">
      <c r="A44" s="13" t="s">
        <v>237</v>
      </c>
      <c r="B44" s="12"/>
      <c r="C44" s="12"/>
      <c r="D44" s="12"/>
      <c r="E44" s="12"/>
      <c r="F44" s="16"/>
      <c r="G44" s="12"/>
      <c r="H44" s="12"/>
      <c r="I44" s="12"/>
      <c r="J44" s="12"/>
      <c r="K44" s="12"/>
      <c r="L44" s="12"/>
    </row>
    <row r="45" spans="1:13" x14ac:dyDescent="0.35">
      <c r="A45" s="12"/>
      <c r="B45" s="12"/>
      <c r="C45" s="12"/>
      <c r="D45" s="12"/>
      <c r="E45" s="12"/>
      <c r="F45" s="16"/>
      <c r="G45" s="12"/>
      <c r="H45" s="12"/>
      <c r="I45" s="12"/>
      <c r="J45" s="12"/>
      <c r="K45" s="12"/>
      <c r="L45" s="12"/>
    </row>
    <row r="46" spans="1:13" ht="16" x14ac:dyDescent="0.4">
      <c r="A46" s="13" t="s">
        <v>235</v>
      </c>
      <c r="B46" s="12"/>
      <c r="C46" s="12"/>
      <c r="D46" s="12"/>
      <c r="E46" s="12"/>
      <c r="F46" s="16"/>
      <c r="G46" s="12"/>
      <c r="H46" s="12"/>
      <c r="I46" s="12"/>
      <c r="J46" s="12"/>
      <c r="K46" s="12"/>
      <c r="L46" s="12"/>
    </row>
    <row r="47" spans="1:13" ht="16" x14ac:dyDescent="0.4">
      <c r="A47" s="13" t="s">
        <v>236</v>
      </c>
      <c r="B47" s="12"/>
      <c r="C47" s="12"/>
      <c r="D47" s="12"/>
      <c r="E47" s="12"/>
      <c r="F47" s="16"/>
      <c r="G47" s="12"/>
      <c r="H47" s="12"/>
      <c r="I47" s="12"/>
      <c r="J47" s="12"/>
      <c r="K47" s="12"/>
      <c r="L47" s="12"/>
    </row>
    <row r="48" spans="1:13" ht="16" x14ac:dyDescent="0.4">
      <c r="A48" s="13" t="s">
        <v>157</v>
      </c>
      <c r="B48" s="12"/>
      <c r="C48" s="12"/>
      <c r="D48" s="12"/>
      <c r="E48" s="12"/>
      <c r="F48" s="16"/>
      <c r="G48" s="12"/>
      <c r="H48" s="12"/>
      <c r="I48" s="12"/>
      <c r="J48" s="12"/>
      <c r="K48" s="12"/>
      <c r="L48" s="12"/>
    </row>
    <row r="49" spans="1:13" ht="16" x14ac:dyDescent="0.4">
      <c r="A49" s="13" t="s">
        <v>238</v>
      </c>
      <c r="B49" s="12"/>
      <c r="C49" s="12"/>
      <c r="D49" s="12"/>
      <c r="E49" s="12"/>
      <c r="F49" s="16"/>
      <c r="G49" s="12"/>
      <c r="H49" s="12"/>
      <c r="I49" s="12"/>
      <c r="J49" s="12"/>
      <c r="K49" s="12"/>
      <c r="L49" s="12"/>
    </row>
    <row r="50" spans="1:13" ht="16" x14ac:dyDescent="0.4">
      <c r="A50" s="13" t="s">
        <v>239</v>
      </c>
      <c r="B50" s="12"/>
      <c r="C50" s="12"/>
      <c r="D50" s="12"/>
      <c r="E50" s="12"/>
      <c r="F50" s="16"/>
      <c r="G50" s="12"/>
      <c r="H50" s="12"/>
      <c r="I50" s="12"/>
      <c r="J50" s="12"/>
      <c r="K50" s="12"/>
      <c r="L50" s="12"/>
    </row>
    <row r="51" spans="1:13" ht="16" x14ac:dyDescent="0.4">
      <c r="A51" s="13" t="s">
        <v>240</v>
      </c>
      <c r="B51" s="12"/>
      <c r="C51" s="12"/>
      <c r="D51" s="12"/>
      <c r="E51" s="12"/>
      <c r="F51" s="16"/>
      <c r="G51" s="12"/>
      <c r="H51" s="12"/>
      <c r="I51" s="12"/>
      <c r="J51" s="12"/>
      <c r="K51" s="12"/>
      <c r="L51" s="12"/>
    </row>
    <row r="52" spans="1:13" ht="16" x14ac:dyDescent="0.4">
      <c r="A52" s="13" t="s">
        <v>161</v>
      </c>
      <c r="B52" s="12"/>
      <c r="C52" s="12"/>
      <c r="D52" s="12"/>
      <c r="E52" s="12"/>
      <c r="F52" s="16"/>
      <c r="G52" s="12"/>
      <c r="H52" s="12"/>
      <c r="I52" s="12"/>
      <c r="J52" s="12"/>
      <c r="K52" s="12"/>
      <c r="L52" s="12"/>
    </row>
    <row r="53" spans="1:13" ht="16" x14ac:dyDescent="0.4">
      <c r="A53" s="13" t="s">
        <v>162</v>
      </c>
      <c r="B53" s="12"/>
      <c r="C53" s="12"/>
      <c r="D53" s="12"/>
      <c r="E53" s="12"/>
      <c r="F53" s="16"/>
      <c r="G53" s="12"/>
      <c r="H53" s="12"/>
      <c r="I53" s="12"/>
      <c r="J53" s="12"/>
      <c r="K53" s="12"/>
      <c r="L53" s="12"/>
    </row>
    <row r="54" spans="1:13" ht="16" x14ac:dyDescent="0.4">
      <c r="A54" s="13" t="s">
        <v>163</v>
      </c>
      <c r="B54" s="12"/>
      <c r="C54" s="12"/>
      <c r="D54" s="12"/>
      <c r="E54" s="12"/>
      <c r="F54" s="16"/>
      <c r="G54" s="12"/>
      <c r="H54" s="12"/>
      <c r="I54" s="12"/>
      <c r="J54" s="12"/>
      <c r="K54" s="12"/>
      <c r="L54" s="12"/>
    </row>
    <row r="55" spans="1:13" ht="16" x14ac:dyDescent="0.4">
      <c r="A55" s="13" t="s">
        <v>164</v>
      </c>
      <c r="B55" s="12"/>
      <c r="C55" s="12"/>
      <c r="D55" s="12"/>
      <c r="E55" s="12"/>
      <c r="F55" s="16"/>
      <c r="G55" s="12"/>
      <c r="H55" s="12"/>
      <c r="I55" s="12"/>
      <c r="J55" s="12"/>
      <c r="K55" s="12"/>
      <c r="L55" s="12"/>
    </row>
    <row r="56" spans="1:13" x14ac:dyDescent="0.35">
      <c r="A56" s="12"/>
      <c r="B56" s="12"/>
      <c r="C56" s="12"/>
      <c r="D56" s="12"/>
      <c r="E56" s="12"/>
      <c r="F56" s="16"/>
      <c r="G56" s="12"/>
      <c r="H56" s="12"/>
      <c r="I56" s="12"/>
      <c r="J56" s="12"/>
      <c r="K56" s="12"/>
      <c r="L56" s="12"/>
    </row>
    <row r="57" spans="1:13" x14ac:dyDescent="0.35">
      <c r="A57" s="12"/>
      <c r="B57" s="12"/>
      <c r="C57" s="12"/>
      <c r="D57" s="12"/>
      <c r="E57" s="12"/>
      <c r="F57" s="16"/>
      <c r="G57" s="12"/>
      <c r="H57" s="12"/>
      <c r="I57" s="12"/>
      <c r="J57" s="12"/>
      <c r="K57" s="12"/>
      <c r="L57" s="12"/>
    </row>
    <row r="58" spans="1:13" ht="18" x14ac:dyDescent="0.4">
      <c r="A58" s="14" t="s">
        <v>165</v>
      </c>
      <c r="B58" s="12"/>
      <c r="C58" s="12"/>
      <c r="D58" s="12"/>
      <c r="E58" s="12"/>
      <c r="F58" s="16"/>
      <c r="G58" s="12"/>
      <c r="H58" s="12"/>
      <c r="I58" s="12"/>
      <c r="J58" s="12"/>
      <c r="K58" s="12"/>
      <c r="L58" s="12"/>
    </row>
    <row r="59" spans="1:13" x14ac:dyDescent="0.35">
      <c r="A59" s="12"/>
      <c r="B59" s="12"/>
      <c r="C59" s="12"/>
      <c r="D59" s="12"/>
      <c r="E59" s="12"/>
      <c r="F59" s="16"/>
      <c r="G59" s="12"/>
      <c r="H59" s="12"/>
      <c r="I59" s="12"/>
      <c r="J59" s="12"/>
      <c r="K59" s="12"/>
      <c r="L59" s="12"/>
    </row>
    <row r="60" spans="1:13" ht="17.399999999999999" customHeight="1" x14ac:dyDescent="0.35">
      <c r="A60" s="71" t="s">
        <v>166</v>
      </c>
      <c r="B60" s="71"/>
      <c r="C60" s="71"/>
      <c r="D60" s="71"/>
      <c r="E60" s="71"/>
      <c r="F60" s="71"/>
      <c r="G60" s="71"/>
      <c r="H60" s="71"/>
      <c r="I60" s="71"/>
      <c r="J60" s="71"/>
      <c r="K60" s="71"/>
      <c r="L60" s="72"/>
    </row>
    <row r="61" spans="1:13" ht="46.5" x14ac:dyDescent="0.35">
      <c r="A61" s="73" t="s">
        <v>136</v>
      </c>
      <c r="B61" s="73"/>
      <c r="C61" s="73"/>
      <c r="D61" s="74" t="s">
        <v>167</v>
      </c>
      <c r="E61" s="75"/>
      <c r="F61" s="75"/>
      <c r="G61" s="75" t="s">
        <v>332</v>
      </c>
      <c r="H61" s="75" t="s">
        <v>168</v>
      </c>
      <c r="I61" s="75" t="s">
        <v>169</v>
      </c>
      <c r="J61" s="75" t="s">
        <v>170</v>
      </c>
      <c r="K61" s="76"/>
      <c r="L61" s="72"/>
    </row>
    <row r="62" spans="1:13" ht="31" x14ac:dyDescent="0.35">
      <c r="A62" s="77"/>
      <c r="B62" s="77"/>
      <c r="C62" s="77"/>
      <c r="D62" s="78" t="s">
        <v>171</v>
      </c>
      <c r="E62" s="79" t="s">
        <v>172</v>
      </c>
      <c r="F62" s="79" t="s">
        <v>173</v>
      </c>
      <c r="G62" s="79"/>
      <c r="H62" s="79"/>
      <c r="I62" s="79"/>
      <c r="J62" s="79" t="s">
        <v>174</v>
      </c>
      <c r="K62" s="80" t="s">
        <v>175</v>
      </c>
      <c r="L62" s="72"/>
    </row>
    <row r="63" spans="1:13" ht="15.5" x14ac:dyDescent="0.35">
      <c r="A63" s="81" t="s">
        <v>8</v>
      </c>
      <c r="B63" s="81" t="s">
        <v>194</v>
      </c>
      <c r="C63" s="81" t="s">
        <v>177</v>
      </c>
      <c r="D63" s="82">
        <v>51440</v>
      </c>
      <c r="E63" s="83">
        <v>85315</v>
      </c>
      <c r="F63" s="84">
        <v>0.6029420383285472</v>
      </c>
      <c r="G63" s="84">
        <v>0.1029420383285472</v>
      </c>
      <c r="H63" s="84">
        <v>1.6751435876730353E-3</v>
      </c>
      <c r="I63" s="84">
        <v>60.136127298670154</v>
      </c>
      <c r="J63" s="84">
        <v>0</v>
      </c>
      <c r="K63" s="85">
        <v>0</v>
      </c>
      <c r="L63" s="72"/>
      <c r="M63" s="3" t="s">
        <v>47</v>
      </c>
    </row>
    <row r="64" spans="1:13" ht="15.5" x14ac:dyDescent="0.35">
      <c r="A64" s="86"/>
      <c r="B64" s="87" t="s">
        <v>195</v>
      </c>
      <c r="C64" s="87" t="s">
        <v>177</v>
      </c>
      <c r="D64" s="88">
        <v>53012</v>
      </c>
      <c r="E64" s="89">
        <v>85315</v>
      </c>
      <c r="F64" s="90">
        <v>0.62136787200375077</v>
      </c>
      <c r="G64" s="90">
        <v>0.12136787200375077</v>
      </c>
      <c r="H64" s="90">
        <v>1.6606206368559998E-3</v>
      </c>
      <c r="I64" s="90">
        <v>70.900031894572166</v>
      </c>
      <c r="J64" s="90">
        <v>0</v>
      </c>
      <c r="K64" s="91">
        <v>0</v>
      </c>
      <c r="L64" s="72"/>
      <c r="M64" s="3" t="s">
        <v>48</v>
      </c>
    </row>
    <row r="65" spans="1:13" ht="15.5" x14ac:dyDescent="0.35">
      <c r="A65" s="86"/>
      <c r="B65" s="87" t="s">
        <v>196</v>
      </c>
      <c r="C65" s="87" t="s">
        <v>177</v>
      </c>
      <c r="D65" s="88">
        <v>58622</v>
      </c>
      <c r="E65" s="89">
        <v>85315</v>
      </c>
      <c r="F65" s="90">
        <v>0.68712418683701582</v>
      </c>
      <c r="G65" s="90">
        <v>0.18712418683701582</v>
      </c>
      <c r="H65" s="90">
        <v>1.5874165949193366E-3</v>
      </c>
      <c r="I65" s="90">
        <v>109.3132028761309</v>
      </c>
      <c r="J65" s="90">
        <v>0</v>
      </c>
      <c r="K65" s="91">
        <v>0</v>
      </c>
      <c r="L65" s="72"/>
      <c r="M65" s="3" t="s">
        <v>49</v>
      </c>
    </row>
    <row r="66" spans="1:13" ht="15.5" x14ac:dyDescent="0.35">
      <c r="A66" s="86"/>
      <c r="B66" s="87" t="s">
        <v>197</v>
      </c>
      <c r="C66" s="87" t="s">
        <v>177</v>
      </c>
      <c r="D66" s="88">
        <v>70248</v>
      </c>
      <c r="E66" s="89">
        <v>85315</v>
      </c>
      <c r="F66" s="90">
        <v>0.82339565140948245</v>
      </c>
      <c r="G66" s="90">
        <v>0.32339565140948245</v>
      </c>
      <c r="H66" s="90">
        <v>1.3055463157886666E-3</v>
      </c>
      <c r="I66" s="90">
        <v>188.91953546643424</v>
      </c>
      <c r="J66" s="90">
        <v>0</v>
      </c>
      <c r="K66" s="91">
        <v>0</v>
      </c>
      <c r="L66" s="72"/>
      <c r="M66" s="3" t="s">
        <v>50</v>
      </c>
    </row>
    <row r="67" spans="1:13" ht="15.5" x14ac:dyDescent="0.35">
      <c r="A67" s="86"/>
      <c r="B67" s="87" t="s">
        <v>198</v>
      </c>
      <c r="C67" s="87" t="s">
        <v>177</v>
      </c>
      <c r="D67" s="88">
        <v>58414</v>
      </c>
      <c r="E67" s="89">
        <v>85315</v>
      </c>
      <c r="F67" s="90">
        <v>0.68468616304284124</v>
      </c>
      <c r="G67" s="90">
        <v>0.18468616304284124</v>
      </c>
      <c r="H67" s="90">
        <v>1.5907597461994381E-3</v>
      </c>
      <c r="I67" s="90">
        <v>107.88897122476473</v>
      </c>
      <c r="J67" s="90">
        <v>0</v>
      </c>
      <c r="K67" s="91">
        <v>0</v>
      </c>
      <c r="L67" s="72"/>
      <c r="M67" s="3" t="s">
        <v>51</v>
      </c>
    </row>
    <row r="68" spans="1:13" ht="15.5" x14ac:dyDescent="0.35">
      <c r="A68" s="86"/>
      <c r="B68" s="87" t="s">
        <v>199</v>
      </c>
      <c r="C68" s="87" t="s">
        <v>177</v>
      </c>
      <c r="D68" s="88">
        <v>60978</v>
      </c>
      <c r="E68" s="89">
        <v>85315</v>
      </c>
      <c r="F68" s="90">
        <v>0.71473949481333876</v>
      </c>
      <c r="G68" s="90">
        <v>0.21473949481333876</v>
      </c>
      <c r="H68" s="90">
        <v>1.5459022040281395E-3</v>
      </c>
      <c r="I68" s="90">
        <v>125.44536523487463</v>
      </c>
      <c r="J68" s="90">
        <v>0</v>
      </c>
      <c r="K68" s="91">
        <v>0</v>
      </c>
      <c r="L68" s="72"/>
      <c r="M68" s="3" t="s">
        <v>52</v>
      </c>
    </row>
    <row r="69" spans="1:13" ht="15.5" x14ac:dyDescent="0.35">
      <c r="A69" s="86"/>
      <c r="B69" s="87" t="s">
        <v>200</v>
      </c>
      <c r="C69" s="87" t="s">
        <v>177</v>
      </c>
      <c r="D69" s="88">
        <v>65739</v>
      </c>
      <c r="E69" s="89">
        <v>85315</v>
      </c>
      <c r="F69" s="90">
        <v>0.77054445290980489</v>
      </c>
      <c r="G69" s="90">
        <v>0.27054445290980489</v>
      </c>
      <c r="H69" s="90">
        <v>1.4395787663594318E-3</v>
      </c>
      <c r="I69" s="90">
        <v>158.04520606253971</v>
      </c>
      <c r="J69" s="90">
        <v>0</v>
      </c>
      <c r="K69" s="91">
        <v>0</v>
      </c>
      <c r="L69" s="72"/>
      <c r="M69" s="3" t="s">
        <v>53</v>
      </c>
    </row>
    <row r="70" spans="1:13" ht="15.5" x14ac:dyDescent="0.35">
      <c r="A70" s="92"/>
      <c r="B70" s="92" t="s">
        <v>201</v>
      </c>
      <c r="C70" s="92" t="s">
        <v>177</v>
      </c>
      <c r="D70" s="93">
        <v>62155</v>
      </c>
      <c r="E70" s="94">
        <v>85315</v>
      </c>
      <c r="F70" s="95">
        <v>0.72853542753325906</v>
      </c>
      <c r="G70" s="95">
        <v>0.22853542753325906</v>
      </c>
      <c r="H70" s="95">
        <v>1.5225417846640738E-3</v>
      </c>
      <c r="I70" s="95">
        <v>133.50459914669185</v>
      </c>
      <c r="J70" s="95">
        <v>0</v>
      </c>
      <c r="K70" s="96">
        <v>0</v>
      </c>
      <c r="L70" s="72"/>
      <c r="M70" s="3" t="s">
        <v>54</v>
      </c>
    </row>
    <row r="71" spans="1:13" ht="15" customHeight="1" x14ac:dyDescent="0.35">
      <c r="A71" s="97" t="s">
        <v>193</v>
      </c>
      <c r="B71" s="97"/>
      <c r="C71" s="97"/>
      <c r="D71" s="97"/>
      <c r="E71" s="97"/>
      <c r="F71" s="97"/>
      <c r="G71" s="97"/>
      <c r="H71" s="97"/>
      <c r="I71" s="97"/>
      <c r="J71" s="97"/>
      <c r="K71" s="97"/>
      <c r="L71" s="72"/>
    </row>
    <row r="72" spans="1:13" x14ac:dyDescent="0.35">
      <c r="A72" s="12"/>
      <c r="B72" s="12"/>
      <c r="C72" s="12"/>
      <c r="D72" s="12"/>
      <c r="E72" s="12"/>
      <c r="F72" s="16"/>
      <c r="G72" s="12"/>
      <c r="H72" s="12"/>
      <c r="I72" s="12"/>
      <c r="J72" s="12"/>
      <c r="K72" s="12"/>
      <c r="L72" s="12"/>
    </row>
    <row r="73" spans="1:13" x14ac:dyDescent="0.35">
      <c r="A73" s="12"/>
      <c r="B73" s="12"/>
      <c r="C73" s="12"/>
      <c r="D73" s="12"/>
      <c r="E73" s="12"/>
      <c r="F73" s="16"/>
      <c r="G73" s="12"/>
      <c r="H73" s="12"/>
      <c r="I73" s="12"/>
      <c r="J73" s="12"/>
      <c r="K73" s="12"/>
      <c r="L73" s="12"/>
    </row>
    <row r="74" spans="1:13" x14ac:dyDescent="0.35">
      <c r="A74" s="12"/>
      <c r="B74" s="12"/>
      <c r="C74" s="12"/>
      <c r="D74" s="12"/>
      <c r="E74" s="12"/>
      <c r="F74" s="16"/>
      <c r="G74" s="12"/>
      <c r="H74" s="12"/>
      <c r="I74" s="12"/>
      <c r="J74" s="12"/>
      <c r="K74" s="12"/>
      <c r="L74" s="12"/>
    </row>
    <row r="75" spans="1:13" x14ac:dyDescent="0.35">
      <c r="A75" s="12" t="s">
        <v>202</v>
      </c>
      <c r="B75" s="12"/>
      <c r="C75" s="12"/>
      <c r="D75" s="12"/>
      <c r="E75" s="12"/>
      <c r="F75" s="12"/>
      <c r="G75" s="12"/>
      <c r="H75" s="12"/>
      <c r="I75" s="12"/>
      <c r="J75" s="12"/>
      <c r="K75" s="12"/>
      <c r="L75" s="12"/>
    </row>
    <row r="76" spans="1:13" x14ac:dyDescent="0.35">
      <c r="A76" s="12"/>
      <c r="B76" s="12"/>
      <c r="C76" s="12"/>
      <c r="D76" s="12"/>
      <c r="E76" s="12"/>
      <c r="F76" s="12"/>
      <c r="G76" s="12"/>
      <c r="H76" s="12"/>
      <c r="I76" s="12"/>
      <c r="J76" s="12"/>
      <c r="K76" s="12"/>
      <c r="L76" s="12"/>
    </row>
    <row r="77" spans="1:13" x14ac:dyDescent="0.35">
      <c r="A77" s="12" t="s">
        <v>235</v>
      </c>
      <c r="B77" s="12"/>
      <c r="C77" s="12"/>
      <c r="D77" s="12"/>
      <c r="E77" s="12"/>
      <c r="F77" s="12"/>
      <c r="G77" s="12"/>
      <c r="H77" s="12"/>
      <c r="I77" s="12"/>
      <c r="J77" s="12"/>
      <c r="K77" s="12"/>
      <c r="L77" s="12"/>
    </row>
    <row r="78" spans="1:13" x14ac:dyDescent="0.35">
      <c r="A78" s="12" t="s">
        <v>241</v>
      </c>
      <c r="B78" s="12"/>
      <c r="C78" s="12"/>
      <c r="D78" s="12"/>
      <c r="E78" s="12"/>
      <c r="F78" s="12"/>
      <c r="G78" s="12"/>
      <c r="H78" s="12"/>
      <c r="I78" s="12"/>
      <c r="J78" s="12"/>
      <c r="K78" s="12"/>
      <c r="L78" s="12"/>
    </row>
    <row r="79" spans="1:13" x14ac:dyDescent="0.35">
      <c r="A79" s="12" t="s">
        <v>157</v>
      </c>
      <c r="B79" s="12"/>
      <c r="C79" s="12"/>
      <c r="D79" s="12"/>
      <c r="E79" s="12"/>
      <c r="F79" s="12"/>
      <c r="G79" s="12"/>
      <c r="H79" s="12"/>
      <c r="I79" s="12"/>
      <c r="J79" s="12"/>
      <c r="K79" s="12"/>
      <c r="L79" s="12"/>
    </row>
    <row r="80" spans="1:13" x14ac:dyDescent="0.35">
      <c r="A80" s="12" t="s">
        <v>203</v>
      </c>
      <c r="B80" s="12"/>
      <c r="C80" s="12"/>
      <c r="D80" s="12"/>
      <c r="E80" s="12"/>
      <c r="F80" s="12"/>
      <c r="G80" s="12"/>
      <c r="H80" s="12"/>
      <c r="I80" s="12"/>
      <c r="J80" s="12"/>
      <c r="K80" s="12"/>
      <c r="L80" s="12"/>
    </row>
    <row r="81" spans="1:12" x14ac:dyDescent="0.35">
      <c r="A81" s="12" t="s">
        <v>204</v>
      </c>
      <c r="B81" s="12"/>
      <c r="C81" s="12"/>
      <c r="D81" s="12"/>
      <c r="E81" s="12"/>
      <c r="F81" s="12"/>
      <c r="G81" s="12"/>
      <c r="H81" s="12"/>
      <c r="I81" s="12"/>
      <c r="J81" s="12"/>
      <c r="K81" s="12"/>
      <c r="L81" s="12"/>
    </row>
    <row r="82" spans="1:12" x14ac:dyDescent="0.35">
      <c r="A82" s="12" t="s">
        <v>324</v>
      </c>
      <c r="B82" s="12"/>
      <c r="C82" s="12"/>
      <c r="D82" s="12"/>
      <c r="E82" s="12"/>
      <c r="F82" s="12"/>
      <c r="G82" s="12"/>
      <c r="H82" s="12"/>
      <c r="I82" s="12"/>
      <c r="J82" s="12"/>
      <c r="K82" s="12"/>
      <c r="L82" s="12"/>
    </row>
    <row r="83" spans="1:12" x14ac:dyDescent="0.35">
      <c r="A83" s="12" t="s">
        <v>161</v>
      </c>
      <c r="B83" s="12"/>
      <c r="C83" s="12"/>
      <c r="D83" s="12"/>
      <c r="E83" s="12"/>
      <c r="F83" s="12"/>
      <c r="G83" s="12"/>
      <c r="H83" s="12"/>
      <c r="I83" s="12"/>
      <c r="J83" s="12"/>
      <c r="K83" s="12"/>
      <c r="L83" s="12"/>
    </row>
    <row r="84" spans="1:12" x14ac:dyDescent="0.35">
      <c r="A84" s="12" t="s">
        <v>162</v>
      </c>
      <c r="B84" s="12"/>
      <c r="C84" s="12"/>
      <c r="D84" s="12"/>
      <c r="E84" s="12"/>
      <c r="F84" s="12"/>
      <c r="G84" s="12"/>
      <c r="H84" s="12"/>
      <c r="I84" s="12"/>
      <c r="J84" s="12"/>
      <c r="K84" s="12"/>
      <c r="L84" s="12"/>
    </row>
    <row r="85" spans="1:12" x14ac:dyDescent="0.35">
      <c r="A85" s="12" t="s">
        <v>163</v>
      </c>
      <c r="B85" s="12"/>
      <c r="C85" s="12"/>
      <c r="D85" s="12"/>
      <c r="E85" s="12"/>
      <c r="F85" s="12"/>
      <c r="G85" s="12"/>
      <c r="H85" s="12"/>
      <c r="I85" s="12"/>
      <c r="J85" s="12"/>
      <c r="K85" s="12"/>
      <c r="L85" s="12"/>
    </row>
    <row r="86" spans="1:12" x14ac:dyDescent="0.35">
      <c r="A86" s="12" t="s">
        <v>164</v>
      </c>
      <c r="B86" s="12"/>
      <c r="C86" s="12"/>
      <c r="D86" s="12"/>
      <c r="E86" s="12"/>
      <c r="F86" s="12"/>
      <c r="G86" s="12"/>
      <c r="H86" s="12"/>
      <c r="I86" s="12"/>
      <c r="J86" s="12"/>
      <c r="K86" s="12"/>
      <c r="L86" s="12"/>
    </row>
    <row r="87" spans="1:12" x14ac:dyDescent="0.35">
      <c r="A87" s="12"/>
      <c r="B87" s="12"/>
      <c r="C87" s="12"/>
      <c r="D87" s="12"/>
      <c r="E87" s="12"/>
      <c r="F87" s="12"/>
      <c r="G87" s="12"/>
      <c r="H87" s="12"/>
      <c r="I87" s="12"/>
      <c r="J87" s="12"/>
      <c r="K87" s="12"/>
      <c r="L87" s="12"/>
    </row>
    <row r="88" spans="1:12" x14ac:dyDescent="0.35">
      <c r="A88" s="12"/>
      <c r="B88" s="12"/>
      <c r="C88" s="12"/>
      <c r="D88" s="12"/>
      <c r="E88" s="12"/>
      <c r="F88" s="12"/>
      <c r="G88" s="12"/>
      <c r="H88" s="12"/>
      <c r="I88" s="12"/>
      <c r="J88" s="12"/>
      <c r="K88" s="12"/>
      <c r="L88" s="12"/>
    </row>
    <row r="89" spans="1:12" x14ac:dyDescent="0.35">
      <c r="A89" s="12" t="s">
        <v>165</v>
      </c>
      <c r="B89" s="12"/>
      <c r="C89" s="12"/>
      <c r="D89" s="12"/>
      <c r="E89" s="12"/>
      <c r="F89" s="12"/>
      <c r="G89" s="12"/>
      <c r="H89" s="12"/>
      <c r="I89" s="12"/>
      <c r="J89" s="12"/>
      <c r="K89" s="12"/>
      <c r="L89" s="12"/>
    </row>
    <row r="90" spans="1:12" x14ac:dyDescent="0.35">
      <c r="A90" s="12"/>
      <c r="B90" s="12"/>
      <c r="C90" s="12"/>
      <c r="D90" s="12"/>
      <c r="E90" s="12"/>
      <c r="F90" s="12"/>
      <c r="G90" s="12"/>
      <c r="H90" s="12"/>
      <c r="I90" s="12"/>
      <c r="J90" s="12"/>
      <c r="K90" s="12"/>
      <c r="L90" s="12"/>
    </row>
    <row r="91" spans="1:12" ht="17.399999999999999" customHeight="1" x14ac:dyDescent="0.35">
      <c r="A91" s="12" t="s">
        <v>166</v>
      </c>
      <c r="B91" s="12"/>
      <c r="C91" s="12"/>
      <c r="D91" s="12"/>
      <c r="E91" s="12"/>
      <c r="F91" s="12"/>
      <c r="G91" s="12"/>
      <c r="H91" s="12"/>
      <c r="I91" s="12"/>
      <c r="J91" s="12"/>
      <c r="K91" s="12"/>
      <c r="L91" s="72"/>
    </row>
    <row r="92" spans="1:12" ht="15.5" x14ac:dyDescent="0.35">
      <c r="A92" s="219" t="s">
        <v>136</v>
      </c>
      <c r="B92" s="219"/>
      <c r="C92" s="219"/>
      <c r="D92" s="221" t="s">
        <v>167</v>
      </c>
      <c r="E92" s="222"/>
      <c r="F92" s="222"/>
      <c r="G92" s="222" t="s">
        <v>332</v>
      </c>
      <c r="H92" s="222" t="s">
        <v>168</v>
      </c>
      <c r="I92" s="222" t="s">
        <v>169</v>
      </c>
      <c r="J92" s="222" t="s">
        <v>170</v>
      </c>
      <c r="K92" s="224"/>
      <c r="L92" s="72"/>
    </row>
    <row r="93" spans="1:12" ht="31" x14ac:dyDescent="0.35">
      <c r="A93" s="220"/>
      <c r="B93" s="220"/>
      <c r="C93" s="220"/>
      <c r="D93" s="78" t="s">
        <v>171</v>
      </c>
      <c r="E93" s="79" t="s">
        <v>172</v>
      </c>
      <c r="F93" s="79" t="s">
        <v>173</v>
      </c>
      <c r="G93" s="223"/>
      <c r="H93" s="223"/>
      <c r="I93" s="223"/>
      <c r="J93" s="79" t="s">
        <v>174</v>
      </c>
      <c r="K93" s="80" t="s">
        <v>175</v>
      </c>
      <c r="L93" s="72"/>
    </row>
    <row r="94" spans="1:12" ht="31" x14ac:dyDescent="0.35">
      <c r="A94" s="213" t="s">
        <v>10</v>
      </c>
      <c r="B94" s="81" t="s">
        <v>205</v>
      </c>
      <c r="C94" s="81" t="s">
        <v>177</v>
      </c>
      <c r="D94" s="82">
        <v>33742</v>
      </c>
      <c r="E94" s="83">
        <v>49942</v>
      </c>
      <c r="F94" s="84">
        <v>0.67562372351928235</v>
      </c>
      <c r="G94" s="84">
        <v>0.17562372351928235</v>
      </c>
      <c r="H94" s="84">
        <v>2.0948070283126462E-3</v>
      </c>
      <c r="I94" s="84">
        <v>78.49574966805848</v>
      </c>
      <c r="J94" s="84">
        <v>0</v>
      </c>
      <c r="K94" s="85">
        <v>0</v>
      </c>
      <c r="L94" s="72"/>
    </row>
    <row r="95" spans="1:12" ht="15.5" x14ac:dyDescent="0.35">
      <c r="A95" s="214"/>
      <c r="B95" s="87" t="s">
        <v>206</v>
      </c>
      <c r="C95" s="87" t="s">
        <v>177</v>
      </c>
      <c r="D95" s="88">
        <v>27624</v>
      </c>
      <c r="E95" s="89">
        <v>49942</v>
      </c>
      <c r="F95" s="90">
        <v>0.55312162108045337</v>
      </c>
      <c r="G95" s="90">
        <v>5.3121621080453374E-2</v>
      </c>
      <c r="H95" s="90">
        <v>2.224702914778547E-3</v>
      </c>
      <c r="I95" s="90">
        <v>23.742928271503722</v>
      </c>
      <c r="J95" s="90">
        <v>0</v>
      </c>
      <c r="K95" s="91">
        <v>0</v>
      </c>
      <c r="L95" s="72"/>
    </row>
    <row r="96" spans="1:12" ht="15.5" x14ac:dyDescent="0.35">
      <c r="A96" s="214"/>
      <c r="B96" s="87" t="s">
        <v>207</v>
      </c>
      <c r="C96" s="87" t="s">
        <v>177</v>
      </c>
      <c r="D96" s="88">
        <v>33523</v>
      </c>
      <c r="E96" s="89">
        <v>49942</v>
      </c>
      <c r="F96" s="90">
        <v>0.67123863681870966</v>
      </c>
      <c r="G96" s="90">
        <v>0.17123863681870966</v>
      </c>
      <c r="H96" s="90">
        <v>2.1020638061233104E-3</v>
      </c>
      <c r="I96" s="90">
        <v>76.535817028985988</v>
      </c>
      <c r="J96" s="90">
        <v>0</v>
      </c>
      <c r="K96" s="91">
        <v>0</v>
      </c>
      <c r="L96" s="72"/>
    </row>
    <row r="97" spans="1:20" ht="18" x14ac:dyDescent="0.35">
      <c r="A97" s="214"/>
      <c r="B97" s="87" t="s">
        <v>208</v>
      </c>
      <c r="C97" s="87" t="s">
        <v>177</v>
      </c>
      <c r="D97" s="88">
        <v>27841</v>
      </c>
      <c r="E97" s="89">
        <v>49942</v>
      </c>
      <c r="F97" s="90">
        <v>0.55746666132713951</v>
      </c>
      <c r="G97" s="90">
        <v>5.7466661327139512E-2</v>
      </c>
      <c r="H97" s="90">
        <v>2.2225394681480255E-3</v>
      </c>
      <c r="I97" s="90">
        <v>25.684961982365504</v>
      </c>
      <c r="J97" s="90">
        <v>0</v>
      </c>
      <c r="K97" s="91">
        <v>0</v>
      </c>
      <c r="L97" s="72"/>
      <c r="M97" s="231" t="s">
        <v>334</v>
      </c>
      <c r="N97" s="231"/>
      <c r="O97" s="231"/>
      <c r="P97" s="231"/>
      <c r="Q97" s="231"/>
      <c r="R97" s="231"/>
      <c r="S97" s="231"/>
      <c r="T97" s="12"/>
    </row>
    <row r="98" spans="1:20" ht="31" x14ac:dyDescent="0.35">
      <c r="A98" s="214"/>
      <c r="B98" s="87" t="s">
        <v>209</v>
      </c>
      <c r="C98" s="87" t="s">
        <v>177</v>
      </c>
      <c r="D98" s="88">
        <v>33843</v>
      </c>
      <c r="E98" s="89">
        <v>49942</v>
      </c>
      <c r="F98" s="90">
        <v>0.67764606944055106</v>
      </c>
      <c r="G98" s="90">
        <v>0.17764606944055106</v>
      </c>
      <c r="H98" s="90">
        <v>2.0913897812838422E-3</v>
      </c>
      <c r="I98" s="90">
        <v>79.399645542699218</v>
      </c>
      <c r="J98" s="90">
        <v>0</v>
      </c>
      <c r="K98" s="91">
        <v>0</v>
      </c>
      <c r="L98" s="72"/>
      <c r="M98" s="232" t="s">
        <v>136</v>
      </c>
      <c r="N98" s="232"/>
      <c r="O98" s="232"/>
      <c r="P98" s="103" t="s">
        <v>5</v>
      </c>
      <c r="Q98" s="104" t="s">
        <v>132</v>
      </c>
      <c r="R98" s="104" t="s">
        <v>154</v>
      </c>
      <c r="S98" s="105" t="s">
        <v>155</v>
      </c>
      <c r="T98" s="12"/>
    </row>
    <row r="99" spans="1:20" ht="15.5" x14ac:dyDescent="0.35">
      <c r="A99" s="214"/>
      <c r="B99" s="87" t="s">
        <v>210</v>
      </c>
      <c r="C99" s="87" t="s">
        <v>177</v>
      </c>
      <c r="D99" s="88">
        <v>24008</v>
      </c>
      <c r="E99" s="89">
        <v>49942</v>
      </c>
      <c r="F99" s="90">
        <v>0.48071763245364624</v>
      </c>
      <c r="G99" s="90">
        <v>-1.9282367546353762E-2</v>
      </c>
      <c r="H99" s="90">
        <v>2.2357016585061009E-3</v>
      </c>
      <c r="I99" s="90">
        <v>-8.6183339334557427</v>
      </c>
      <c r="J99" s="90">
        <v>3.3967658026640648E-18</v>
      </c>
      <c r="K99" s="91">
        <v>6.7935316053281296E-18</v>
      </c>
      <c r="L99" s="72"/>
      <c r="M99" s="230" t="s">
        <v>10</v>
      </c>
      <c r="N99" s="225" t="s">
        <v>151</v>
      </c>
      <c r="O99" s="107" t="s">
        <v>335</v>
      </c>
      <c r="P99" s="108">
        <v>16732</v>
      </c>
      <c r="Q99" s="109">
        <v>32.581053451465294</v>
      </c>
      <c r="R99" s="109">
        <v>33.502863321452885</v>
      </c>
      <c r="S99" s="110">
        <v>33.502863321452885</v>
      </c>
      <c r="T99" s="12"/>
    </row>
    <row r="100" spans="1:20" ht="15.5" x14ac:dyDescent="0.35">
      <c r="A100" s="214"/>
      <c r="B100" s="87" t="s">
        <v>211</v>
      </c>
      <c r="C100" s="87" t="s">
        <v>177</v>
      </c>
      <c r="D100" s="88">
        <v>17320</v>
      </c>
      <c r="E100" s="89">
        <v>49942</v>
      </c>
      <c r="F100" s="90">
        <v>0.34680229065716228</v>
      </c>
      <c r="G100" s="90">
        <v>-0.15319770934283772</v>
      </c>
      <c r="H100" s="90">
        <v>2.1297584011396526E-3</v>
      </c>
      <c r="I100" s="90">
        <v>-68.472349870062189</v>
      </c>
      <c r="J100" s="90">
        <v>0</v>
      </c>
      <c r="K100" s="91">
        <v>0</v>
      </c>
      <c r="L100" s="72"/>
      <c r="M100" s="228"/>
      <c r="N100" s="226"/>
      <c r="O100" s="107" t="s">
        <v>336</v>
      </c>
      <c r="P100" s="108">
        <v>29588</v>
      </c>
      <c r="Q100" s="109">
        <v>57.614643170090552</v>
      </c>
      <c r="R100" s="109">
        <v>59.244723879700459</v>
      </c>
      <c r="S100" s="110">
        <v>92.747587201153337</v>
      </c>
      <c r="T100" s="114">
        <f>SUM(R100:R101)</f>
        <v>66.497136678547122</v>
      </c>
    </row>
    <row r="101" spans="1:20" ht="15.5" x14ac:dyDescent="0.35">
      <c r="A101" s="214"/>
      <c r="B101" s="87" t="s">
        <v>212</v>
      </c>
      <c r="C101" s="87" t="s">
        <v>177</v>
      </c>
      <c r="D101" s="88">
        <v>35851</v>
      </c>
      <c r="E101" s="89">
        <v>49942</v>
      </c>
      <c r="F101" s="90">
        <v>0.71785270914260546</v>
      </c>
      <c r="G101" s="90">
        <v>0.21785270914260546</v>
      </c>
      <c r="H101" s="90">
        <v>2.013829270829512E-3</v>
      </c>
      <c r="I101" s="90">
        <v>97.370169466249706</v>
      </c>
      <c r="J101" s="90">
        <v>0</v>
      </c>
      <c r="K101" s="91">
        <v>0</v>
      </c>
      <c r="L101" s="72"/>
      <c r="M101" s="228"/>
      <c r="N101" s="226"/>
      <c r="O101" s="107" t="s">
        <v>337</v>
      </c>
      <c r="P101" s="108">
        <v>3622</v>
      </c>
      <c r="Q101" s="109">
        <v>7.0528672962710548</v>
      </c>
      <c r="R101" s="109">
        <v>7.2524127988466622</v>
      </c>
      <c r="S101" s="110">
        <v>100</v>
      </c>
      <c r="T101" s="115"/>
    </row>
    <row r="102" spans="1:20" ht="15.5" x14ac:dyDescent="0.35">
      <c r="A102" s="214"/>
      <c r="B102" s="87" t="s">
        <v>213</v>
      </c>
      <c r="C102" s="87" t="s">
        <v>177</v>
      </c>
      <c r="D102" s="88">
        <v>29588</v>
      </c>
      <c r="E102" s="89">
        <v>49942</v>
      </c>
      <c r="F102" s="90">
        <v>0.59244723879700456</v>
      </c>
      <c r="G102" s="90">
        <v>9.2447238797004561E-2</v>
      </c>
      <c r="H102" s="90">
        <v>2.1987902100259432E-3</v>
      </c>
      <c r="I102" s="90">
        <v>41.319675774418648</v>
      </c>
      <c r="J102" s="90">
        <v>0</v>
      </c>
      <c r="K102" s="91">
        <v>0</v>
      </c>
      <c r="L102" s="72"/>
      <c r="M102" s="229"/>
      <c r="N102" s="225"/>
      <c r="O102" s="106" t="s">
        <v>22</v>
      </c>
      <c r="P102" s="111">
        <v>49942</v>
      </c>
      <c r="Q102" s="112">
        <v>97.248563917826885</v>
      </c>
      <c r="R102" s="112">
        <v>100</v>
      </c>
      <c r="S102" s="113"/>
      <c r="T102" s="115"/>
    </row>
    <row r="103" spans="1:20" ht="15.5" x14ac:dyDescent="0.35">
      <c r="A103" s="214"/>
      <c r="B103" s="87" t="s">
        <v>214</v>
      </c>
      <c r="C103" s="87" t="s">
        <v>177</v>
      </c>
      <c r="D103" s="88">
        <v>24239</v>
      </c>
      <c r="E103" s="89">
        <v>49942</v>
      </c>
      <c r="F103" s="90">
        <v>0.48534299787753793</v>
      </c>
      <c r="G103" s="90">
        <v>-1.4657002122462071E-2</v>
      </c>
      <c r="H103" s="90">
        <v>2.2364045232913764E-3</v>
      </c>
      <c r="I103" s="90">
        <v>-6.5510077251190069</v>
      </c>
      <c r="J103" s="90">
        <v>2.8575051052861917E-11</v>
      </c>
      <c r="K103" s="91">
        <v>5.7150102105723833E-11</v>
      </c>
      <c r="L103" s="72"/>
      <c r="M103" s="227" t="s">
        <v>11</v>
      </c>
      <c r="N103" s="225" t="s">
        <v>151</v>
      </c>
      <c r="O103" s="107" t="s">
        <v>335</v>
      </c>
      <c r="P103" s="108">
        <v>10908</v>
      </c>
      <c r="Q103" s="109">
        <v>15.215723472220285</v>
      </c>
      <c r="R103" s="109">
        <v>15.529391665836192</v>
      </c>
      <c r="S103" s="110">
        <v>15.529391665836192</v>
      </c>
      <c r="T103" s="115"/>
    </row>
    <row r="104" spans="1:20" ht="15.5" x14ac:dyDescent="0.35">
      <c r="A104" s="214"/>
      <c r="B104" s="87" t="s">
        <v>215</v>
      </c>
      <c r="C104" s="87" t="s">
        <v>177</v>
      </c>
      <c r="D104" s="88">
        <v>25098</v>
      </c>
      <c r="E104" s="89">
        <v>49942</v>
      </c>
      <c r="F104" s="90">
        <v>0.50254294982179326</v>
      </c>
      <c r="G104" s="90">
        <v>2.5429498217932611E-3</v>
      </c>
      <c r="H104" s="90">
        <v>2.2373370898768055E-3</v>
      </c>
      <c r="I104" s="90">
        <v>1.136581941379937</v>
      </c>
      <c r="J104" s="90">
        <v>0.12785654641422473</v>
      </c>
      <c r="K104" s="91">
        <v>0.25571309282844945</v>
      </c>
      <c r="L104" s="72"/>
      <c r="M104" s="228"/>
      <c r="N104" s="226"/>
      <c r="O104" s="107" t="s">
        <v>336</v>
      </c>
      <c r="P104" s="108">
        <v>27767</v>
      </c>
      <c r="Q104" s="109">
        <v>38.732581009638857</v>
      </c>
      <c r="R104" s="109">
        <v>39.531043122962373</v>
      </c>
      <c r="S104" s="110">
        <v>55.06043478879856</v>
      </c>
      <c r="T104" s="114">
        <f>SUM(R104:R105)</f>
        <v>84.470608334163813</v>
      </c>
    </row>
    <row r="105" spans="1:20" ht="15.5" x14ac:dyDescent="0.35">
      <c r="A105" s="214"/>
      <c r="B105" s="87" t="s">
        <v>216</v>
      </c>
      <c r="C105" s="87" t="s">
        <v>177</v>
      </c>
      <c r="D105" s="88">
        <v>7170</v>
      </c>
      <c r="E105" s="89">
        <v>49942</v>
      </c>
      <c r="F105" s="90">
        <v>0.14356653718313242</v>
      </c>
      <c r="G105" s="90">
        <v>-0.35643346281686761</v>
      </c>
      <c r="H105" s="90">
        <v>1.5690632889814023E-3</v>
      </c>
      <c r="I105" s="90">
        <v>-159.30941053940359</v>
      </c>
      <c r="J105" s="90">
        <v>0</v>
      </c>
      <c r="K105" s="91">
        <v>0</v>
      </c>
      <c r="L105" s="72"/>
      <c r="M105" s="228"/>
      <c r="N105" s="226"/>
      <c r="O105" s="107" t="s">
        <v>337</v>
      </c>
      <c r="P105" s="108">
        <v>31566</v>
      </c>
      <c r="Q105" s="109">
        <v>44.031859839026907</v>
      </c>
      <c r="R105" s="109">
        <v>44.93956521120144</v>
      </c>
      <c r="S105" s="110">
        <v>100</v>
      </c>
      <c r="T105" s="115"/>
    </row>
    <row r="106" spans="1:20" ht="15.5" x14ac:dyDescent="0.35">
      <c r="A106" s="214"/>
      <c r="B106" s="87" t="s">
        <v>217</v>
      </c>
      <c r="C106" s="87" t="s">
        <v>177</v>
      </c>
      <c r="D106" s="88">
        <v>7774</v>
      </c>
      <c r="E106" s="89">
        <v>49942</v>
      </c>
      <c r="F106" s="90">
        <v>0.15566056625685795</v>
      </c>
      <c r="G106" s="90">
        <v>-0.34433943374314202</v>
      </c>
      <c r="H106" s="90">
        <v>1.6222391355074199E-3</v>
      </c>
      <c r="I106" s="90">
        <v>-153.90393421976989</v>
      </c>
      <c r="J106" s="90">
        <v>0</v>
      </c>
      <c r="K106" s="91">
        <v>0</v>
      </c>
      <c r="L106" s="72"/>
      <c r="M106" s="229"/>
      <c r="N106" s="225"/>
      <c r="O106" s="106" t="s">
        <v>22</v>
      </c>
      <c r="P106" s="111">
        <v>70241</v>
      </c>
      <c r="Q106" s="112">
        <v>97.980164320886047</v>
      </c>
      <c r="R106" s="112">
        <v>100</v>
      </c>
      <c r="S106" s="113"/>
      <c r="T106" s="12"/>
    </row>
    <row r="107" spans="1:20" ht="15.5" x14ac:dyDescent="0.35">
      <c r="A107" s="214"/>
      <c r="B107" s="87" t="s">
        <v>218</v>
      </c>
      <c r="C107" s="87" t="s">
        <v>177</v>
      </c>
      <c r="D107" s="88">
        <v>18617</v>
      </c>
      <c r="E107" s="89">
        <v>49942</v>
      </c>
      <c r="F107" s="90">
        <v>0.372772416002563</v>
      </c>
      <c r="G107" s="90">
        <v>-0.127227583997437</v>
      </c>
      <c r="H107" s="90">
        <v>2.1637221637682137E-3</v>
      </c>
      <c r="I107" s="90">
        <v>-56.864894925418263</v>
      </c>
      <c r="J107" s="90">
        <v>0</v>
      </c>
      <c r="K107" s="91">
        <v>0</v>
      </c>
      <c r="L107" s="72"/>
      <c r="T107" s="12"/>
    </row>
    <row r="108" spans="1:20" ht="31" x14ac:dyDescent="0.35">
      <c r="A108" s="214"/>
      <c r="B108" s="87" t="s">
        <v>219</v>
      </c>
      <c r="C108" s="87" t="s">
        <v>177</v>
      </c>
      <c r="D108" s="88">
        <v>34229</v>
      </c>
      <c r="E108" s="89">
        <v>49942</v>
      </c>
      <c r="F108" s="90">
        <v>0.68537503504064712</v>
      </c>
      <c r="G108" s="90">
        <v>0.18537503504064712</v>
      </c>
      <c r="H108" s="90">
        <v>2.0779149393196617E-3</v>
      </c>
      <c r="I108" s="90">
        <v>82.85413868736579</v>
      </c>
      <c r="J108" s="90">
        <v>0</v>
      </c>
      <c r="K108" s="91">
        <v>0</v>
      </c>
      <c r="L108" s="72"/>
      <c r="T108" s="12"/>
    </row>
    <row r="109" spans="1:20" ht="15.5" x14ac:dyDescent="0.35">
      <c r="A109" s="215"/>
      <c r="B109" s="87" t="s">
        <v>325</v>
      </c>
      <c r="C109" s="87" t="s">
        <v>177</v>
      </c>
      <c r="D109" s="88">
        <v>30777</v>
      </c>
      <c r="E109" s="89">
        <v>49942</v>
      </c>
      <c r="F109" s="90">
        <v>0.61625485563253379</v>
      </c>
      <c r="G109" s="90">
        <v>0.11625485563253379</v>
      </c>
      <c r="H109" s="90">
        <v>2.1760489401816425E-3</v>
      </c>
      <c r="I109" s="90">
        <v>51.960588595684357</v>
      </c>
      <c r="J109" s="90">
        <v>0</v>
      </c>
      <c r="K109" s="91">
        <v>0</v>
      </c>
      <c r="T109" s="12"/>
    </row>
    <row r="110" spans="1:20" ht="31" x14ac:dyDescent="0.35">
      <c r="A110" s="215" t="s">
        <v>11</v>
      </c>
      <c r="B110" s="87" t="s">
        <v>205</v>
      </c>
      <c r="C110" s="87" t="s">
        <v>177</v>
      </c>
      <c r="D110" s="88">
        <v>50484</v>
      </c>
      <c r="E110" s="89">
        <v>70241</v>
      </c>
      <c r="F110" s="90">
        <v>0.71872553067296874</v>
      </c>
      <c r="G110" s="90">
        <v>0.21872553067296874</v>
      </c>
      <c r="H110" s="90">
        <v>1.6964901802137672E-3</v>
      </c>
      <c r="I110" s="90">
        <v>115.93773657432089</v>
      </c>
      <c r="J110" s="90">
        <v>0</v>
      </c>
      <c r="K110" s="91">
        <v>0</v>
      </c>
      <c r="T110" s="12"/>
    </row>
    <row r="111" spans="1:20" ht="15.5" x14ac:dyDescent="0.35">
      <c r="A111" s="214"/>
      <c r="B111" s="87" t="s">
        <v>206</v>
      </c>
      <c r="C111" s="87" t="s">
        <v>177</v>
      </c>
      <c r="D111" s="88">
        <v>39024</v>
      </c>
      <c r="E111" s="89">
        <v>70241</v>
      </c>
      <c r="F111" s="90">
        <v>0.55557295596588885</v>
      </c>
      <c r="G111" s="90">
        <v>5.5572955965888848E-2</v>
      </c>
      <c r="H111" s="90">
        <v>1.8748884984246999E-3</v>
      </c>
      <c r="I111" s="90">
        <v>29.45702181910773</v>
      </c>
      <c r="J111" s="90">
        <v>0</v>
      </c>
      <c r="K111" s="91">
        <v>0</v>
      </c>
      <c r="L111" s="72"/>
      <c r="T111" s="12"/>
    </row>
    <row r="112" spans="1:20" ht="15.5" x14ac:dyDescent="0.35">
      <c r="A112" s="214"/>
      <c r="B112" s="87" t="s">
        <v>207</v>
      </c>
      <c r="C112" s="87" t="s">
        <v>177</v>
      </c>
      <c r="D112" s="88">
        <v>48521</v>
      </c>
      <c r="E112" s="89">
        <v>70241</v>
      </c>
      <c r="F112" s="90">
        <v>0.69077888982218361</v>
      </c>
      <c r="G112" s="90">
        <v>0.19077888982218361</v>
      </c>
      <c r="H112" s="90">
        <v>1.7438485040907048E-3</v>
      </c>
      <c r="I112" s="90">
        <v>101.1243296751513</v>
      </c>
      <c r="J112" s="90">
        <v>0</v>
      </c>
      <c r="K112" s="91">
        <v>0</v>
      </c>
      <c r="L112" s="72"/>
      <c r="T112" s="12"/>
    </row>
    <row r="113" spans="1:20" ht="15.5" x14ac:dyDescent="0.35">
      <c r="A113" s="214"/>
      <c r="B113" s="87" t="s">
        <v>208</v>
      </c>
      <c r="C113" s="87" t="s">
        <v>177</v>
      </c>
      <c r="D113" s="88">
        <v>41129</v>
      </c>
      <c r="E113" s="89">
        <v>70241</v>
      </c>
      <c r="F113" s="90">
        <v>0.58554120812630794</v>
      </c>
      <c r="G113" s="90">
        <v>8.5541208126307944E-2</v>
      </c>
      <c r="H113" s="90">
        <v>1.8587632084342677E-3</v>
      </c>
      <c r="I113" s="90">
        <v>45.342004764982399</v>
      </c>
      <c r="J113" s="90">
        <v>0</v>
      </c>
      <c r="K113" s="91">
        <v>0</v>
      </c>
      <c r="L113" s="72"/>
      <c r="T113" s="12"/>
    </row>
    <row r="114" spans="1:20" ht="15.5" x14ac:dyDescent="0.35">
      <c r="A114" s="214"/>
      <c r="B114" s="87" t="s">
        <v>209</v>
      </c>
      <c r="C114" s="87" t="s">
        <v>177</v>
      </c>
      <c r="D114" s="88">
        <v>48662</v>
      </c>
      <c r="E114" s="89">
        <v>70241</v>
      </c>
      <c r="F114" s="90">
        <v>0.69278626443245395</v>
      </c>
      <c r="G114" s="90">
        <v>0.19278626443245395</v>
      </c>
      <c r="H114" s="90">
        <v>1.7407027118657961E-3</v>
      </c>
      <c r="I114" s="90">
        <v>102.18835941166833</v>
      </c>
      <c r="J114" s="90">
        <v>0</v>
      </c>
      <c r="K114" s="91">
        <v>0</v>
      </c>
      <c r="L114" s="72"/>
      <c r="T114" s="12"/>
    </row>
    <row r="115" spans="1:20" ht="15.5" x14ac:dyDescent="0.35">
      <c r="A115" s="214"/>
      <c r="B115" s="87" t="s">
        <v>210</v>
      </c>
      <c r="C115" s="87" t="s">
        <v>177</v>
      </c>
      <c r="D115" s="88">
        <v>36997</v>
      </c>
      <c r="E115" s="89">
        <v>70241</v>
      </c>
      <c r="F115" s="90">
        <v>0.52671516635583204</v>
      </c>
      <c r="G115" s="90">
        <v>2.6715166355832043E-2</v>
      </c>
      <c r="H115" s="90">
        <v>1.8838827211252686E-3</v>
      </c>
      <c r="I115" s="90">
        <v>14.16065106790205</v>
      </c>
      <c r="J115" s="90">
        <v>0</v>
      </c>
      <c r="K115" s="91">
        <v>0</v>
      </c>
      <c r="L115" s="72"/>
      <c r="T115" s="12"/>
    </row>
    <row r="116" spans="1:20" ht="15.5" x14ac:dyDescent="0.35">
      <c r="A116" s="214"/>
      <c r="B116" s="87" t="s">
        <v>211</v>
      </c>
      <c r="C116" s="87" t="s">
        <v>177</v>
      </c>
      <c r="D116" s="88">
        <v>25686</v>
      </c>
      <c r="E116" s="89">
        <v>70241</v>
      </c>
      <c r="F116" s="90">
        <v>0.36568385985393148</v>
      </c>
      <c r="G116" s="90">
        <v>-0.13431614014606852</v>
      </c>
      <c r="H116" s="90">
        <v>1.8172322449089007E-3</v>
      </c>
      <c r="I116" s="90">
        <v>-71.195663469289585</v>
      </c>
      <c r="J116" s="90">
        <v>0</v>
      </c>
      <c r="K116" s="91">
        <v>0</v>
      </c>
      <c r="L116" s="72"/>
      <c r="T116" s="12"/>
    </row>
    <row r="117" spans="1:20" ht="15.5" x14ac:dyDescent="0.35">
      <c r="A117" s="214"/>
      <c r="B117" s="87" t="s">
        <v>212</v>
      </c>
      <c r="C117" s="87" t="s">
        <v>177</v>
      </c>
      <c r="D117" s="88">
        <v>49442</v>
      </c>
      <c r="E117" s="89">
        <v>70241</v>
      </c>
      <c r="F117" s="90">
        <v>0.70389088993607718</v>
      </c>
      <c r="G117" s="90">
        <v>0.20389088993607718</v>
      </c>
      <c r="H117" s="90">
        <v>1.722595124952166E-3</v>
      </c>
      <c r="I117" s="90">
        <v>108.07448135835823</v>
      </c>
      <c r="J117" s="90">
        <v>0</v>
      </c>
      <c r="K117" s="91">
        <v>0</v>
      </c>
      <c r="L117" s="72"/>
    </row>
    <row r="118" spans="1:20" ht="15.5" x14ac:dyDescent="0.35">
      <c r="A118" s="214"/>
      <c r="B118" s="87" t="s">
        <v>213</v>
      </c>
      <c r="C118" s="87" t="s">
        <v>177</v>
      </c>
      <c r="D118" s="88">
        <v>27767</v>
      </c>
      <c r="E118" s="89">
        <v>70241</v>
      </c>
      <c r="F118" s="90">
        <v>0.39531043122962373</v>
      </c>
      <c r="G118" s="90">
        <v>-0.10468956877037627</v>
      </c>
      <c r="H118" s="90">
        <v>1.8447606773898623E-3</v>
      </c>
      <c r="I118" s="90">
        <v>-55.491791967928442</v>
      </c>
      <c r="J118" s="90">
        <v>0</v>
      </c>
      <c r="K118" s="91">
        <v>0</v>
      </c>
      <c r="L118" s="72"/>
    </row>
    <row r="119" spans="1:20" ht="15.5" x14ac:dyDescent="0.35">
      <c r="A119" s="214"/>
      <c r="B119" s="87" t="s">
        <v>214</v>
      </c>
      <c r="C119" s="87" t="s">
        <v>177</v>
      </c>
      <c r="D119" s="88">
        <v>42016</v>
      </c>
      <c r="E119" s="89">
        <v>70241</v>
      </c>
      <c r="F119" s="90">
        <v>0.59816916046183854</v>
      </c>
      <c r="G119" s="90">
        <v>9.8169160461838545E-2</v>
      </c>
      <c r="H119" s="90">
        <v>1.8498576022625305E-3</v>
      </c>
      <c r="I119" s="90">
        <v>52.035581901795148</v>
      </c>
      <c r="J119" s="90">
        <v>0</v>
      </c>
      <c r="K119" s="91">
        <v>0</v>
      </c>
      <c r="L119" s="72"/>
    </row>
    <row r="120" spans="1:20" ht="15.5" x14ac:dyDescent="0.35">
      <c r="A120" s="214"/>
      <c r="B120" s="87" t="s">
        <v>215</v>
      </c>
      <c r="C120" s="87" t="s">
        <v>177</v>
      </c>
      <c r="D120" s="88">
        <v>40109</v>
      </c>
      <c r="E120" s="89">
        <v>70241</v>
      </c>
      <c r="F120" s="90">
        <v>0.5710197747754161</v>
      </c>
      <c r="G120" s="90">
        <v>7.10197747754161E-2</v>
      </c>
      <c r="H120" s="90">
        <v>1.867449505859826E-3</v>
      </c>
      <c r="I120" s="90">
        <v>37.644768373157142</v>
      </c>
      <c r="J120" s="90">
        <v>0</v>
      </c>
      <c r="K120" s="91">
        <v>0</v>
      </c>
      <c r="L120" s="72"/>
    </row>
    <row r="121" spans="1:20" ht="15.5" x14ac:dyDescent="0.35">
      <c r="A121" s="214"/>
      <c r="B121" s="87" t="s">
        <v>216</v>
      </c>
      <c r="C121" s="87" t="s">
        <v>177</v>
      </c>
      <c r="D121" s="88">
        <v>12880</v>
      </c>
      <c r="E121" s="89">
        <v>70241</v>
      </c>
      <c r="F121" s="90">
        <v>0.18336868780341967</v>
      </c>
      <c r="G121" s="90">
        <v>-0.31663131219658036</v>
      </c>
      <c r="H121" s="90">
        <v>1.4600921287068185E-3</v>
      </c>
      <c r="I121" s="90">
        <v>-167.83371173763686</v>
      </c>
      <c r="J121" s="90">
        <v>0</v>
      </c>
      <c r="K121" s="91">
        <v>0</v>
      </c>
      <c r="L121" s="72"/>
    </row>
    <row r="122" spans="1:20" ht="15.5" x14ac:dyDescent="0.35">
      <c r="A122" s="214"/>
      <c r="B122" s="87" t="s">
        <v>217</v>
      </c>
      <c r="C122" s="87" t="s">
        <v>177</v>
      </c>
      <c r="D122" s="88">
        <v>16579</v>
      </c>
      <c r="E122" s="89">
        <v>70241</v>
      </c>
      <c r="F122" s="90">
        <v>0.23603023874944834</v>
      </c>
      <c r="G122" s="90">
        <v>-0.26396976125055166</v>
      </c>
      <c r="H122" s="90">
        <v>1.6022362912605527E-3</v>
      </c>
      <c r="I122" s="90">
        <v>-139.91991035198819</v>
      </c>
      <c r="J122" s="90">
        <v>0</v>
      </c>
      <c r="K122" s="91">
        <v>0</v>
      </c>
      <c r="L122" s="72"/>
    </row>
    <row r="123" spans="1:20" ht="15.5" x14ac:dyDescent="0.35">
      <c r="A123" s="214"/>
      <c r="B123" s="87" t="s">
        <v>218</v>
      </c>
      <c r="C123" s="87" t="s">
        <v>177</v>
      </c>
      <c r="D123" s="88">
        <v>33840</v>
      </c>
      <c r="E123" s="89">
        <v>70241</v>
      </c>
      <c r="F123" s="90">
        <v>0.48176990646488516</v>
      </c>
      <c r="G123" s="90">
        <v>-1.8230093535114844E-2</v>
      </c>
      <c r="H123" s="90">
        <v>1.8853231735613772E-3</v>
      </c>
      <c r="I123" s="90">
        <v>-9.6630501958159201</v>
      </c>
      <c r="J123" s="90">
        <v>2.1639120186075916E-22</v>
      </c>
      <c r="K123" s="91">
        <v>4.3278240372151833E-22</v>
      </c>
      <c r="L123" s="72"/>
    </row>
    <row r="124" spans="1:20" ht="31" x14ac:dyDescent="0.35">
      <c r="A124" s="214"/>
      <c r="B124" s="87" t="s">
        <v>219</v>
      </c>
      <c r="C124" s="87" t="s">
        <v>177</v>
      </c>
      <c r="D124" s="88">
        <v>49887</v>
      </c>
      <c r="E124" s="89">
        <v>70241</v>
      </c>
      <c r="F124" s="90">
        <v>0.71022622115288792</v>
      </c>
      <c r="G124" s="90">
        <v>0.21022622115288792</v>
      </c>
      <c r="H124" s="90">
        <v>1.7117193112550853E-3</v>
      </c>
      <c r="I124" s="90">
        <v>111.43258939204669</v>
      </c>
      <c r="J124" s="90">
        <v>0</v>
      </c>
      <c r="K124" s="91">
        <v>0</v>
      </c>
      <c r="L124" s="72"/>
    </row>
    <row r="125" spans="1:20" ht="15.5" x14ac:dyDescent="0.35">
      <c r="A125" s="216"/>
      <c r="B125" s="92" t="s">
        <v>325</v>
      </c>
      <c r="C125" s="92" t="s">
        <v>177</v>
      </c>
      <c r="D125" s="93">
        <v>44369</v>
      </c>
      <c r="E125" s="94">
        <v>70241</v>
      </c>
      <c r="F125" s="95">
        <v>0.63166811406443535</v>
      </c>
      <c r="G125" s="95">
        <v>0.13166811406443535</v>
      </c>
      <c r="H125" s="95">
        <v>1.8199891242975193E-3</v>
      </c>
      <c r="I125" s="95">
        <v>69.792049774309675</v>
      </c>
      <c r="J125" s="95">
        <v>0</v>
      </c>
      <c r="K125" s="96">
        <v>0</v>
      </c>
      <c r="L125" s="72"/>
    </row>
    <row r="126" spans="1:20" ht="15" customHeight="1" x14ac:dyDescent="0.35">
      <c r="A126" s="217" t="s">
        <v>193</v>
      </c>
      <c r="B126" s="217"/>
      <c r="C126" s="217"/>
      <c r="D126" s="217"/>
      <c r="E126" s="217"/>
      <c r="F126" s="217"/>
      <c r="G126" s="217"/>
      <c r="H126" s="217"/>
      <c r="I126" s="217"/>
      <c r="J126" s="217"/>
      <c r="K126" s="217"/>
      <c r="L126" s="72"/>
    </row>
    <row r="127" spans="1:20" x14ac:dyDescent="0.35">
      <c r="A127" s="12"/>
      <c r="B127" s="12"/>
      <c r="C127" s="12"/>
      <c r="D127" s="12"/>
      <c r="E127" s="12"/>
      <c r="F127" s="12"/>
      <c r="G127" s="12"/>
      <c r="H127" s="12"/>
      <c r="I127" s="12"/>
      <c r="J127" s="12"/>
      <c r="K127" s="12"/>
      <c r="L127" s="12"/>
    </row>
    <row r="128" spans="1:20" x14ac:dyDescent="0.35">
      <c r="A128" s="12"/>
      <c r="B128" s="12"/>
      <c r="C128" s="12"/>
      <c r="D128" s="12"/>
      <c r="E128" s="12"/>
      <c r="F128" s="12"/>
      <c r="G128" s="12"/>
      <c r="H128" s="12"/>
      <c r="I128" s="12"/>
      <c r="J128" s="12"/>
      <c r="K128" s="12"/>
      <c r="L128" s="12"/>
    </row>
    <row r="129" spans="1:12" x14ac:dyDescent="0.35">
      <c r="A129" s="12"/>
      <c r="B129" s="12"/>
      <c r="C129" s="12"/>
      <c r="D129" s="12"/>
      <c r="E129" s="12"/>
      <c r="F129" s="12"/>
      <c r="G129" s="12"/>
      <c r="H129" s="12"/>
      <c r="I129" s="12"/>
      <c r="J129" s="12"/>
      <c r="K129" s="12"/>
      <c r="L129" s="12"/>
    </row>
    <row r="130" spans="1:12" ht="16" x14ac:dyDescent="0.4">
      <c r="A130" s="13" t="s">
        <v>220</v>
      </c>
      <c r="B130" s="12"/>
      <c r="C130" s="12"/>
      <c r="D130" s="12"/>
      <c r="E130" s="12"/>
      <c r="F130" s="12"/>
      <c r="G130" s="12"/>
      <c r="H130" s="12"/>
      <c r="I130" s="12"/>
      <c r="J130" s="12"/>
      <c r="K130" s="12"/>
      <c r="L130" s="12"/>
    </row>
    <row r="131" spans="1:12" x14ac:dyDescent="0.35">
      <c r="A131" s="12"/>
      <c r="B131" s="12"/>
      <c r="C131" s="12"/>
      <c r="D131" s="12"/>
      <c r="E131" s="12"/>
      <c r="F131" s="12"/>
      <c r="G131" s="12"/>
      <c r="H131" s="12"/>
      <c r="I131" s="12"/>
      <c r="J131" s="12"/>
      <c r="K131" s="12"/>
      <c r="L131" s="12"/>
    </row>
    <row r="132" spans="1:12" ht="16" x14ac:dyDescent="0.4">
      <c r="A132" s="13" t="s">
        <v>235</v>
      </c>
      <c r="B132" s="12"/>
      <c r="C132" s="12"/>
      <c r="D132" s="12"/>
      <c r="E132" s="12"/>
      <c r="F132" s="12"/>
      <c r="G132" s="12"/>
      <c r="H132" s="12"/>
      <c r="I132" s="12"/>
      <c r="J132" s="12"/>
      <c r="K132" s="12"/>
      <c r="L132" s="12"/>
    </row>
    <row r="133" spans="1:12" ht="16" x14ac:dyDescent="0.4">
      <c r="A133" s="13" t="s">
        <v>242</v>
      </c>
      <c r="B133" s="12"/>
      <c r="C133" s="12"/>
      <c r="D133" s="12"/>
      <c r="E133" s="12"/>
      <c r="F133" s="12"/>
      <c r="G133" s="12"/>
      <c r="H133" s="12"/>
      <c r="I133" s="12"/>
      <c r="J133" s="12"/>
      <c r="K133" s="12"/>
      <c r="L133" s="12"/>
    </row>
    <row r="134" spans="1:12" ht="16" x14ac:dyDescent="0.4">
      <c r="A134" s="13" t="s">
        <v>157</v>
      </c>
      <c r="B134" s="12"/>
      <c r="C134" s="12"/>
      <c r="D134" s="12"/>
      <c r="E134" s="12"/>
      <c r="F134" s="12"/>
      <c r="G134" s="12"/>
      <c r="H134" s="12"/>
      <c r="I134" s="12"/>
      <c r="J134" s="12"/>
      <c r="K134" s="12"/>
      <c r="L134" s="12"/>
    </row>
    <row r="135" spans="1:12" ht="16" x14ac:dyDescent="0.4">
      <c r="A135" s="13" t="s">
        <v>221</v>
      </c>
      <c r="B135" s="12"/>
      <c r="C135" s="12"/>
      <c r="D135" s="12"/>
      <c r="E135" s="12"/>
      <c r="F135" s="12"/>
      <c r="G135" s="12"/>
      <c r="H135" s="12"/>
      <c r="I135" s="12"/>
      <c r="J135" s="12"/>
      <c r="K135" s="12"/>
      <c r="L135" s="12"/>
    </row>
    <row r="136" spans="1:12" ht="16" x14ac:dyDescent="0.4">
      <c r="A136" s="13" t="s">
        <v>222</v>
      </c>
      <c r="B136" s="12"/>
      <c r="C136" s="12"/>
      <c r="D136" s="12"/>
      <c r="E136" s="12"/>
      <c r="F136" s="12"/>
      <c r="G136" s="12"/>
      <c r="H136" s="12"/>
      <c r="I136" s="12"/>
      <c r="J136" s="12"/>
      <c r="K136" s="12"/>
      <c r="L136" s="12"/>
    </row>
    <row r="137" spans="1:12" ht="16" x14ac:dyDescent="0.4">
      <c r="A137" s="13" t="s">
        <v>223</v>
      </c>
      <c r="B137" s="12"/>
      <c r="C137" s="12"/>
      <c r="D137" s="12"/>
      <c r="E137" s="12"/>
      <c r="F137" s="12"/>
      <c r="G137" s="12"/>
      <c r="H137" s="12"/>
      <c r="I137" s="12"/>
      <c r="J137" s="12"/>
      <c r="K137" s="12"/>
      <c r="L137" s="12"/>
    </row>
    <row r="138" spans="1:12" ht="16" x14ac:dyDescent="0.4">
      <c r="A138" s="13" t="s">
        <v>161</v>
      </c>
      <c r="B138" s="12"/>
      <c r="C138" s="12"/>
      <c r="D138" s="12"/>
      <c r="E138" s="12"/>
      <c r="F138" s="12"/>
      <c r="G138" s="12"/>
      <c r="H138" s="12"/>
      <c r="I138" s="12"/>
      <c r="J138" s="12"/>
      <c r="K138" s="12"/>
      <c r="L138" s="12"/>
    </row>
    <row r="139" spans="1:12" ht="16" x14ac:dyDescent="0.4">
      <c r="A139" s="13" t="s">
        <v>162</v>
      </c>
      <c r="B139" s="12"/>
      <c r="C139" s="12"/>
      <c r="D139" s="12"/>
      <c r="E139" s="12"/>
      <c r="F139" s="12"/>
      <c r="G139" s="12"/>
      <c r="H139" s="12"/>
      <c r="I139" s="12"/>
      <c r="J139" s="12"/>
      <c r="K139" s="12"/>
      <c r="L139" s="12"/>
    </row>
    <row r="140" spans="1:12" ht="16" x14ac:dyDescent="0.4">
      <c r="A140" s="13" t="s">
        <v>163</v>
      </c>
      <c r="B140" s="12"/>
      <c r="C140" s="12"/>
      <c r="D140" s="12"/>
      <c r="E140" s="12"/>
      <c r="F140" s="12"/>
      <c r="G140" s="12"/>
      <c r="H140" s="12"/>
      <c r="I140" s="12"/>
      <c r="J140" s="12"/>
      <c r="K140" s="12"/>
      <c r="L140" s="12"/>
    </row>
    <row r="141" spans="1:12" ht="16" x14ac:dyDescent="0.4">
      <c r="A141" s="13" t="s">
        <v>164</v>
      </c>
      <c r="B141" s="12"/>
      <c r="C141" s="12"/>
      <c r="D141" s="12"/>
      <c r="E141" s="12"/>
      <c r="F141" s="12"/>
      <c r="G141" s="12"/>
      <c r="H141" s="12"/>
      <c r="I141" s="12"/>
      <c r="J141" s="12"/>
      <c r="K141" s="12"/>
      <c r="L141" s="12"/>
    </row>
    <row r="142" spans="1:12" x14ac:dyDescent="0.35">
      <c r="A142" s="12"/>
      <c r="B142" s="12"/>
      <c r="C142" s="12"/>
      <c r="D142" s="12"/>
      <c r="E142" s="12"/>
      <c r="F142" s="12"/>
      <c r="G142" s="12"/>
      <c r="H142" s="12"/>
      <c r="I142" s="12"/>
      <c r="J142" s="12"/>
      <c r="K142" s="12"/>
      <c r="L142" s="12"/>
    </row>
    <row r="143" spans="1:12" x14ac:dyDescent="0.35">
      <c r="A143" s="12"/>
      <c r="B143" s="12"/>
      <c r="C143" s="12"/>
      <c r="D143" s="12"/>
      <c r="E143" s="12"/>
      <c r="F143" s="12"/>
      <c r="G143" s="12"/>
      <c r="H143" s="12"/>
      <c r="I143" s="12"/>
      <c r="J143" s="12"/>
      <c r="K143" s="12"/>
      <c r="L143" s="12"/>
    </row>
    <row r="144" spans="1:12" ht="18" x14ac:dyDescent="0.4">
      <c r="A144" s="14" t="s">
        <v>165</v>
      </c>
      <c r="B144" s="12"/>
      <c r="C144" s="12"/>
      <c r="D144" s="12"/>
      <c r="E144" s="12"/>
      <c r="F144" s="12"/>
      <c r="G144" s="12"/>
      <c r="H144" s="12"/>
      <c r="I144" s="12"/>
      <c r="J144" s="12"/>
      <c r="K144" s="12"/>
      <c r="L144" s="12"/>
    </row>
    <row r="145" spans="1:12" x14ac:dyDescent="0.35">
      <c r="A145" s="12"/>
      <c r="B145" s="12"/>
      <c r="C145" s="12"/>
      <c r="D145" s="12"/>
      <c r="E145" s="12"/>
      <c r="F145" s="12"/>
      <c r="G145" s="12"/>
      <c r="H145" s="12"/>
      <c r="I145" s="12"/>
      <c r="J145" s="12"/>
      <c r="K145" s="12"/>
      <c r="L145" s="12"/>
    </row>
    <row r="146" spans="1:12" ht="17.399999999999999" customHeight="1" x14ac:dyDescent="0.35">
      <c r="A146" s="218" t="s">
        <v>166</v>
      </c>
      <c r="B146" s="218"/>
      <c r="C146" s="218"/>
      <c r="D146" s="218"/>
      <c r="E146" s="218"/>
      <c r="F146" s="218"/>
      <c r="G146" s="218"/>
      <c r="H146" s="218"/>
      <c r="I146" s="218"/>
      <c r="J146" s="218"/>
      <c r="K146" s="218"/>
      <c r="L146" s="72"/>
    </row>
    <row r="147" spans="1:12" ht="15.65" customHeight="1" x14ac:dyDescent="0.35">
      <c r="A147" s="219" t="s">
        <v>136</v>
      </c>
      <c r="B147" s="219"/>
      <c r="C147" s="219"/>
      <c r="D147" s="221" t="s">
        <v>167</v>
      </c>
      <c r="E147" s="222"/>
      <c r="F147" s="222"/>
      <c r="G147" s="222" t="s">
        <v>332</v>
      </c>
      <c r="H147" s="222" t="s">
        <v>168</v>
      </c>
      <c r="I147" s="222" t="s">
        <v>169</v>
      </c>
      <c r="J147" s="222" t="s">
        <v>170</v>
      </c>
      <c r="K147" s="224"/>
      <c r="L147" s="72"/>
    </row>
    <row r="148" spans="1:12" ht="31" x14ac:dyDescent="0.35">
      <c r="A148" s="220"/>
      <c r="B148" s="220"/>
      <c r="C148" s="220"/>
      <c r="D148" s="78" t="s">
        <v>171</v>
      </c>
      <c r="E148" s="79" t="s">
        <v>172</v>
      </c>
      <c r="F148" s="79" t="s">
        <v>173</v>
      </c>
      <c r="G148" s="223"/>
      <c r="H148" s="223"/>
      <c r="I148" s="223"/>
      <c r="J148" s="79" t="s">
        <v>174</v>
      </c>
      <c r="K148" s="80" t="s">
        <v>175</v>
      </c>
      <c r="L148" s="72"/>
    </row>
    <row r="149" spans="1:12" ht="15.5" x14ac:dyDescent="0.35">
      <c r="A149" s="213" t="s">
        <v>10</v>
      </c>
      <c r="B149" s="81" t="s">
        <v>224</v>
      </c>
      <c r="C149" s="81" t="s">
        <v>177</v>
      </c>
      <c r="D149" s="82">
        <v>24939</v>
      </c>
      <c r="E149" s="83">
        <v>49942</v>
      </c>
      <c r="F149" s="84">
        <v>0.49935925673781589</v>
      </c>
      <c r="G149" s="84">
        <v>-6.4074326218410693E-4</v>
      </c>
      <c r="H149" s="84">
        <v>2.2373641892278326E-3</v>
      </c>
      <c r="I149" s="84">
        <v>-0.28638285137132269</v>
      </c>
      <c r="J149" s="84">
        <v>0.38729245377605709</v>
      </c>
      <c r="K149" s="85">
        <v>0.77458490755211418</v>
      </c>
      <c r="L149" s="72"/>
    </row>
    <row r="150" spans="1:12" ht="15.5" x14ac:dyDescent="0.35">
      <c r="A150" s="214"/>
      <c r="B150" s="87" t="s">
        <v>225</v>
      </c>
      <c r="C150" s="87" t="s">
        <v>177</v>
      </c>
      <c r="D150" s="88">
        <v>21005</v>
      </c>
      <c r="E150" s="89">
        <v>49942</v>
      </c>
      <c r="F150" s="90">
        <v>0.42058788194305397</v>
      </c>
      <c r="G150" s="90">
        <v>-7.9412118056946035E-2</v>
      </c>
      <c r="H150" s="90">
        <v>2.2089668558436192E-3</v>
      </c>
      <c r="I150" s="90">
        <v>-35.493574641833305</v>
      </c>
      <c r="J150" s="90">
        <v>3.0878739430428829E-276</v>
      </c>
      <c r="K150" s="91">
        <v>6.1757478860857658E-276</v>
      </c>
      <c r="L150" s="72"/>
    </row>
    <row r="151" spans="1:12" ht="15.5" x14ac:dyDescent="0.35">
      <c r="A151" s="214"/>
      <c r="B151" s="87" t="s">
        <v>226</v>
      </c>
      <c r="C151" s="87" t="s">
        <v>177</v>
      </c>
      <c r="D151" s="88">
        <v>29988</v>
      </c>
      <c r="E151" s="89">
        <v>49942</v>
      </c>
      <c r="F151" s="90">
        <v>0.60045652957430617</v>
      </c>
      <c r="G151" s="90">
        <v>0.10045652957430617</v>
      </c>
      <c r="H151" s="90">
        <v>2.191744066742394E-3</v>
      </c>
      <c r="I151" s="90">
        <v>44.899461416560186</v>
      </c>
      <c r="J151" s="90">
        <v>0</v>
      </c>
      <c r="K151" s="91">
        <v>0</v>
      </c>
      <c r="L151" s="72"/>
    </row>
    <row r="152" spans="1:12" ht="15.5" x14ac:dyDescent="0.35">
      <c r="A152" s="214"/>
      <c r="B152" s="87" t="s">
        <v>227</v>
      </c>
      <c r="C152" s="87" t="s">
        <v>177</v>
      </c>
      <c r="D152" s="88">
        <v>37057</v>
      </c>
      <c r="E152" s="89">
        <v>49942</v>
      </c>
      <c r="F152" s="90">
        <v>0.74200072083616997</v>
      </c>
      <c r="G152" s="90">
        <v>0.24200072083616997</v>
      </c>
      <c r="H152" s="90">
        <v>1.9578456239705802E-3</v>
      </c>
      <c r="I152" s="90">
        <v>108.16322317730643</v>
      </c>
      <c r="J152" s="90">
        <v>0</v>
      </c>
      <c r="K152" s="91">
        <v>0</v>
      </c>
      <c r="L152" s="72"/>
    </row>
    <row r="153" spans="1:12" ht="15.5" x14ac:dyDescent="0.35">
      <c r="A153" s="214"/>
      <c r="B153" s="87" t="s">
        <v>228</v>
      </c>
      <c r="C153" s="87" t="s">
        <v>177</v>
      </c>
      <c r="D153" s="88">
        <v>33589</v>
      </c>
      <c r="E153" s="89">
        <v>49942</v>
      </c>
      <c r="F153" s="90">
        <v>0.67256016979696442</v>
      </c>
      <c r="G153" s="90">
        <v>0.17256016979696442</v>
      </c>
      <c r="H153" s="90">
        <v>2.0998987744255061E-3</v>
      </c>
      <c r="I153" s="90">
        <v>77.126481659939344</v>
      </c>
      <c r="J153" s="90">
        <v>0</v>
      </c>
      <c r="K153" s="91">
        <v>0</v>
      </c>
      <c r="L153" s="72"/>
    </row>
    <row r="154" spans="1:12" ht="15.5" x14ac:dyDescent="0.35">
      <c r="A154" s="214"/>
      <c r="B154" s="87" t="s">
        <v>229</v>
      </c>
      <c r="C154" s="87" t="s">
        <v>177</v>
      </c>
      <c r="D154" s="88">
        <v>30758</v>
      </c>
      <c r="E154" s="89">
        <v>49942</v>
      </c>
      <c r="F154" s="90">
        <v>0.61587441432061196</v>
      </c>
      <c r="G154" s="90">
        <v>0.11587441432061196</v>
      </c>
      <c r="H154" s="90">
        <v>2.1764552080282434E-3</v>
      </c>
      <c r="I154" s="90">
        <v>51.790548777682638</v>
      </c>
      <c r="J154" s="90">
        <v>0</v>
      </c>
      <c r="K154" s="91">
        <v>0</v>
      </c>
      <c r="L154" s="72"/>
    </row>
    <row r="155" spans="1:12" ht="15.5" x14ac:dyDescent="0.35">
      <c r="A155" s="214"/>
      <c r="B155" s="87" t="s">
        <v>230</v>
      </c>
      <c r="C155" s="87" t="s">
        <v>177</v>
      </c>
      <c r="D155" s="88">
        <v>27732</v>
      </c>
      <c r="E155" s="89">
        <v>49942</v>
      </c>
      <c r="F155" s="90">
        <v>0.5552841295903248</v>
      </c>
      <c r="G155" s="90">
        <v>5.5284129590324804E-2</v>
      </c>
      <c r="H155" s="90">
        <v>2.2236476894515224E-3</v>
      </c>
      <c r="I155" s="90">
        <v>24.709470394881937</v>
      </c>
      <c r="J155" s="90">
        <v>0</v>
      </c>
      <c r="K155" s="91">
        <v>0</v>
      </c>
      <c r="L155" s="72"/>
    </row>
    <row r="156" spans="1:12" ht="15.5" x14ac:dyDescent="0.35">
      <c r="A156" s="215"/>
      <c r="B156" s="87" t="s">
        <v>231</v>
      </c>
      <c r="C156" s="87" t="s">
        <v>177</v>
      </c>
      <c r="D156" s="88">
        <v>30669</v>
      </c>
      <c r="E156" s="89">
        <v>49942</v>
      </c>
      <c r="F156" s="90">
        <v>0.61409234712266225</v>
      </c>
      <c r="G156" s="90">
        <v>0.11409234712266225</v>
      </c>
      <c r="H156" s="90">
        <v>2.1783395317936864E-3</v>
      </c>
      <c r="I156" s="90">
        <v>50.994046472306145</v>
      </c>
      <c r="J156" s="90">
        <v>0</v>
      </c>
      <c r="K156" s="91">
        <v>0</v>
      </c>
      <c r="L156" s="72"/>
    </row>
    <row r="157" spans="1:12" ht="15.5" x14ac:dyDescent="0.35">
      <c r="A157" s="215" t="s">
        <v>11</v>
      </c>
      <c r="B157" s="87" t="s">
        <v>224</v>
      </c>
      <c r="C157" s="87" t="s">
        <v>177</v>
      </c>
      <c r="D157" s="88">
        <v>37148</v>
      </c>
      <c r="E157" s="89">
        <v>70241</v>
      </c>
      <c r="F157" s="90">
        <v>0.52886490795973862</v>
      </c>
      <c r="G157" s="90">
        <v>2.8864907959738617E-2</v>
      </c>
      <c r="H157" s="90">
        <v>1.8834311949945529E-3</v>
      </c>
      <c r="I157" s="90">
        <v>15.300143906299711</v>
      </c>
      <c r="J157" s="90">
        <v>0</v>
      </c>
      <c r="K157" s="91">
        <v>0</v>
      </c>
      <c r="L157" s="72"/>
    </row>
    <row r="158" spans="1:12" ht="15.5" x14ac:dyDescent="0.35">
      <c r="A158" s="214"/>
      <c r="B158" s="87" t="s">
        <v>225</v>
      </c>
      <c r="C158" s="87" t="s">
        <v>177</v>
      </c>
      <c r="D158" s="88">
        <v>32616</v>
      </c>
      <c r="E158" s="89">
        <v>70241</v>
      </c>
      <c r="F158" s="90">
        <v>0.46434418644381487</v>
      </c>
      <c r="G158" s="90">
        <v>-3.5655813556185134E-2</v>
      </c>
      <c r="H158" s="90">
        <v>1.8817744810873428E-3</v>
      </c>
      <c r="I158" s="90">
        <v>-18.899733866006226</v>
      </c>
      <c r="J158" s="90">
        <v>5.7314625268934863E-80</v>
      </c>
      <c r="K158" s="91">
        <v>1.1462925053786973E-79</v>
      </c>
      <c r="L158" s="72"/>
    </row>
    <row r="159" spans="1:12" ht="15.5" x14ac:dyDescent="0.35">
      <c r="A159" s="214"/>
      <c r="B159" s="87" t="s">
        <v>226</v>
      </c>
      <c r="C159" s="87" t="s">
        <v>177</v>
      </c>
      <c r="D159" s="88">
        <v>45092</v>
      </c>
      <c r="E159" s="89">
        <v>70241</v>
      </c>
      <c r="F159" s="90">
        <v>0.64196124770433227</v>
      </c>
      <c r="G159" s="90">
        <v>0.14196124770433227</v>
      </c>
      <c r="H159" s="90">
        <v>1.8089396611593836E-3</v>
      </c>
      <c r="I159" s="90">
        <v>75.248032040279938</v>
      </c>
      <c r="J159" s="90">
        <v>0</v>
      </c>
      <c r="K159" s="91">
        <v>0</v>
      </c>
      <c r="L159" s="72"/>
    </row>
    <row r="160" spans="1:12" ht="15.5" x14ac:dyDescent="0.35">
      <c r="A160" s="214"/>
      <c r="B160" s="87" t="s">
        <v>227</v>
      </c>
      <c r="C160" s="87" t="s">
        <v>177</v>
      </c>
      <c r="D160" s="88">
        <v>51966</v>
      </c>
      <c r="E160" s="89">
        <v>70241</v>
      </c>
      <c r="F160" s="90">
        <v>0.73982431912985291</v>
      </c>
      <c r="G160" s="90">
        <v>0.23982431912985291</v>
      </c>
      <c r="H160" s="90">
        <v>1.6553975515608563E-3</v>
      </c>
      <c r="I160" s="90">
        <v>127.12136827303171</v>
      </c>
      <c r="J160" s="90">
        <v>0</v>
      </c>
      <c r="K160" s="91">
        <v>0</v>
      </c>
      <c r="L160" s="72"/>
    </row>
    <row r="161" spans="1:12" ht="15.5" x14ac:dyDescent="0.35">
      <c r="A161" s="214"/>
      <c r="B161" s="87" t="s">
        <v>228</v>
      </c>
      <c r="C161" s="87" t="s">
        <v>177</v>
      </c>
      <c r="D161" s="88">
        <v>48597</v>
      </c>
      <c r="E161" s="89">
        <v>70241</v>
      </c>
      <c r="F161" s="90">
        <v>0.69186087897381876</v>
      </c>
      <c r="G161" s="90">
        <v>0.19186087897381876</v>
      </c>
      <c r="H161" s="90">
        <v>1.742157696570635E-3</v>
      </c>
      <c r="I161" s="90">
        <v>101.69784924944418</v>
      </c>
      <c r="J161" s="90">
        <v>0</v>
      </c>
      <c r="K161" s="91">
        <v>0</v>
      </c>
      <c r="L161" s="72"/>
    </row>
    <row r="162" spans="1:12" ht="15.5" x14ac:dyDescent="0.35">
      <c r="A162" s="214"/>
      <c r="B162" s="87" t="s">
        <v>229</v>
      </c>
      <c r="C162" s="87" t="s">
        <v>177</v>
      </c>
      <c r="D162" s="88">
        <v>44318</v>
      </c>
      <c r="E162" s="89">
        <v>70241</v>
      </c>
      <c r="F162" s="90">
        <v>0.63094204239689067</v>
      </c>
      <c r="G162" s="90">
        <v>0.13094204239689067</v>
      </c>
      <c r="H162" s="90">
        <v>1.8207347357718053E-3</v>
      </c>
      <c r="I162" s="90">
        <v>69.407187954718424</v>
      </c>
      <c r="J162" s="90">
        <v>0</v>
      </c>
      <c r="K162" s="91">
        <v>0</v>
      </c>
      <c r="L162" s="72"/>
    </row>
    <row r="163" spans="1:12" ht="15.5" x14ac:dyDescent="0.35">
      <c r="A163" s="214"/>
      <c r="B163" s="87" t="s">
        <v>230</v>
      </c>
      <c r="C163" s="87" t="s">
        <v>177</v>
      </c>
      <c r="D163" s="88">
        <v>40348</v>
      </c>
      <c r="E163" s="89">
        <v>70241</v>
      </c>
      <c r="F163" s="90">
        <v>0.57442234592332109</v>
      </c>
      <c r="G163" s="90">
        <v>7.4422345923321087E-2</v>
      </c>
      <c r="H163" s="90">
        <v>1.8655621778799827E-3</v>
      </c>
      <c r="I163" s="90">
        <v>39.448336508104433</v>
      </c>
      <c r="J163" s="90">
        <v>0</v>
      </c>
      <c r="K163" s="91">
        <v>0</v>
      </c>
      <c r="L163" s="72"/>
    </row>
    <row r="164" spans="1:12" ht="15.5" x14ac:dyDescent="0.35">
      <c r="A164" s="216"/>
      <c r="B164" s="92" t="s">
        <v>231</v>
      </c>
      <c r="C164" s="92" t="s">
        <v>177</v>
      </c>
      <c r="D164" s="93">
        <v>45034</v>
      </c>
      <c r="E164" s="94">
        <v>70241</v>
      </c>
      <c r="F164" s="95">
        <v>0.64113551914124234</v>
      </c>
      <c r="G164" s="95">
        <v>0.14113551914124234</v>
      </c>
      <c r="H164" s="95">
        <v>1.8098592995111193E-3</v>
      </c>
      <c r="I164" s="95">
        <v>74.810346049372228</v>
      </c>
      <c r="J164" s="95">
        <v>0</v>
      </c>
      <c r="K164" s="96">
        <v>0</v>
      </c>
      <c r="L164" s="72"/>
    </row>
    <row r="165" spans="1:12" ht="15" customHeight="1" x14ac:dyDescent="0.35">
      <c r="A165" s="217" t="s">
        <v>193</v>
      </c>
      <c r="B165" s="217"/>
      <c r="C165" s="217"/>
      <c r="D165" s="217"/>
      <c r="E165" s="217"/>
      <c r="F165" s="217"/>
      <c r="G165" s="217"/>
      <c r="H165" s="217"/>
      <c r="I165" s="217"/>
      <c r="J165" s="217"/>
      <c r="K165" s="217"/>
      <c r="L165" s="72"/>
    </row>
    <row r="166" spans="1:12" ht="15.5" x14ac:dyDescent="0.35">
      <c r="A166" s="12"/>
      <c r="B166" s="12"/>
      <c r="C166" s="12"/>
      <c r="D166" s="12"/>
      <c r="E166" s="15"/>
      <c r="F166" s="17"/>
      <c r="G166" s="15"/>
      <c r="H166" s="12"/>
      <c r="I166" s="12"/>
      <c r="J166" s="12"/>
      <c r="K166" s="12"/>
      <c r="L166" s="12"/>
    </row>
    <row r="167" spans="1:12" ht="15.5" x14ac:dyDescent="0.35">
      <c r="A167" s="12"/>
      <c r="B167" s="12"/>
      <c r="C167" s="12"/>
      <c r="D167" s="12"/>
      <c r="E167" s="15"/>
      <c r="F167" s="17"/>
      <c r="G167" s="15"/>
      <c r="H167" s="12"/>
      <c r="I167" s="12"/>
      <c r="J167" s="12"/>
      <c r="K167" s="12"/>
      <c r="L167" s="12"/>
    </row>
    <row r="168" spans="1:12" ht="15.5" x14ac:dyDescent="0.35">
      <c r="A168" s="12"/>
      <c r="B168" s="12"/>
      <c r="C168" s="12"/>
      <c r="D168" s="12"/>
      <c r="E168" s="15"/>
      <c r="F168" s="17"/>
      <c r="G168" s="15"/>
      <c r="H168" s="12"/>
      <c r="I168" s="12"/>
      <c r="J168" s="12"/>
      <c r="K168" s="12"/>
      <c r="L168" s="12"/>
    </row>
    <row r="169" spans="1:12" ht="15.5" x14ac:dyDescent="0.35">
      <c r="A169" s="12"/>
      <c r="B169" s="12"/>
      <c r="C169" s="12"/>
      <c r="D169" s="12"/>
      <c r="E169" s="15"/>
      <c r="F169" s="17"/>
      <c r="G169" s="15"/>
      <c r="H169" s="12"/>
      <c r="I169" s="12"/>
      <c r="J169" s="12"/>
      <c r="K169" s="12"/>
      <c r="L169" s="12"/>
    </row>
    <row r="170" spans="1:12" ht="15.5" x14ac:dyDescent="0.35">
      <c r="A170" s="12"/>
      <c r="B170" s="12"/>
      <c r="C170" s="12"/>
      <c r="D170" s="12"/>
      <c r="E170" s="15"/>
      <c r="F170" s="17"/>
      <c r="G170" s="15"/>
      <c r="H170" s="12"/>
      <c r="I170" s="12"/>
      <c r="J170" s="12"/>
      <c r="K170" s="12"/>
      <c r="L170" s="12"/>
    </row>
    <row r="171" spans="1:12" ht="16" x14ac:dyDescent="0.4">
      <c r="A171" s="13" t="s">
        <v>243</v>
      </c>
      <c r="B171" s="12"/>
      <c r="C171" s="12"/>
      <c r="D171" s="12"/>
      <c r="E171" s="15"/>
      <c r="F171" s="17"/>
      <c r="G171" s="15"/>
      <c r="H171" s="12"/>
      <c r="I171" s="12"/>
      <c r="J171" s="12"/>
      <c r="K171" s="12"/>
      <c r="L171" s="12"/>
    </row>
    <row r="172" spans="1:12" ht="15.5" x14ac:dyDescent="0.35">
      <c r="A172" s="12"/>
      <c r="B172" s="12"/>
      <c r="C172" s="12"/>
      <c r="D172" s="12"/>
      <c r="E172" s="15"/>
      <c r="F172" s="17"/>
      <c r="G172" s="15"/>
      <c r="H172" s="12"/>
      <c r="I172" s="12"/>
      <c r="J172" s="12"/>
      <c r="K172" s="12"/>
      <c r="L172" s="12"/>
    </row>
    <row r="173" spans="1:12" ht="16" x14ac:dyDescent="0.4">
      <c r="A173" s="13" t="s">
        <v>235</v>
      </c>
      <c r="B173" s="12"/>
      <c r="C173" s="12"/>
      <c r="D173" s="12"/>
      <c r="E173" s="15"/>
      <c r="F173" s="17"/>
      <c r="G173" s="15"/>
      <c r="H173" s="12"/>
      <c r="I173" s="12"/>
      <c r="J173" s="12"/>
      <c r="K173" s="12"/>
      <c r="L173" s="12"/>
    </row>
    <row r="174" spans="1:12" ht="16" x14ac:dyDescent="0.4">
      <c r="A174" s="13" t="s">
        <v>244</v>
      </c>
      <c r="B174" s="12"/>
      <c r="C174" s="12"/>
      <c r="D174" s="12"/>
      <c r="E174" s="15"/>
      <c r="F174" s="17"/>
      <c r="G174" s="15"/>
      <c r="H174" s="12"/>
      <c r="I174" s="12"/>
      <c r="J174" s="12"/>
      <c r="K174" s="12"/>
      <c r="L174" s="12"/>
    </row>
    <row r="175" spans="1:12" ht="16" x14ac:dyDescent="0.4">
      <c r="A175" s="13" t="s">
        <v>157</v>
      </c>
      <c r="B175" s="12"/>
      <c r="C175" s="12"/>
      <c r="D175" s="12"/>
      <c r="E175" s="15"/>
      <c r="F175" s="17"/>
      <c r="G175" s="15"/>
      <c r="H175" s="12"/>
      <c r="I175" s="12"/>
      <c r="J175" s="12"/>
      <c r="K175" s="12"/>
      <c r="L175" s="12"/>
    </row>
    <row r="176" spans="1:12" ht="16" x14ac:dyDescent="0.4">
      <c r="A176" s="13" t="s">
        <v>245</v>
      </c>
      <c r="B176" s="12"/>
      <c r="C176" s="12"/>
      <c r="D176" s="12"/>
      <c r="E176" s="15"/>
      <c r="F176" s="17"/>
      <c r="G176" s="15"/>
      <c r="H176" s="12"/>
      <c r="I176" s="12"/>
      <c r="J176" s="12"/>
      <c r="K176" s="12"/>
      <c r="L176" s="12"/>
    </row>
    <row r="177" spans="1:12" ht="16" x14ac:dyDescent="0.4">
      <c r="A177" s="13" t="s">
        <v>246</v>
      </c>
      <c r="B177" s="12"/>
      <c r="C177" s="12"/>
      <c r="D177" s="12"/>
      <c r="E177" s="15"/>
      <c r="F177" s="17"/>
      <c r="G177" s="15"/>
      <c r="H177" s="12"/>
      <c r="I177" s="12"/>
      <c r="J177" s="12"/>
      <c r="K177" s="12"/>
      <c r="L177" s="12"/>
    </row>
    <row r="178" spans="1:12" ht="16" x14ac:dyDescent="0.4">
      <c r="A178" s="13" t="s">
        <v>247</v>
      </c>
      <c r="B178" s="12"/>
      <c r="C178" s="12"/>
      <c r="D178" s="12"/>
      <c r="E178" s="15"/>
      <c r="F178" s="17"/>
      <c r="G178" s="15"/>
      <c r="H178" s="12"/>
      <c r="I178" s="12"/>
      <c r="J178" s="12"/>
      <c r="K178" s="12"/>
      <c r="L178" s="12"/>
    </row>
    <row r="179" spans="1:12" ht="16" x14ac:dyDescent="0.4">
      <c r="A179" s="13" t="s">
        <v>248</v>
      </c>
      <c r="B179" s="12"/>
      <c r="C179" s="12"/>
      <c r="D179" s="12"/>
      <c r="E179" s="15"/>
      <c r="F179" s="17"/>
      <c r="G179" s="15"/>
      <c r="H179" s="12"/>
      <c r="I179" s="12"/>
      <c r="J179" s="12"/>
      <c r="K179" s="12"/>
      <c r="L179" s="12"/>
    </row>
    <row r="180" spans="1:12" ht="16" x14ac:dyDescent="0.4">
      <c r="A180" s="13" t="s">
        <v>249</v>
      </c>
      <c r="B180" s="12"/>
      <c r="C180" s="12"/>
      <c r="D180" s="12"/>
      <c r="E180" s="15"/>
      <c r="F180" s="17"/>
      <c r="G180" s="15"/>
      <c r="H180" s="12"/>
      <c r="I180" s="12"/>
      <c r="J180" s="12"/>
      <c r="K180" s="12"/>
      <c r="L180" s="12"/>
    </row>
    <row r="181" spans="1:12" ht="16" x14ac:dyDescent="0.4">
      <c r="A181" s="13" t="s">
        <v>161</v>
      </c>
      <c r="B181" s="12"/>
      <c r="C181" s="12"/>
      <c r="D181" s="12"/>
      <c r="E181" s="15"/>
      <c r="F181" s="17"/>
      <c r="G181" s="15"/>
      <c r="H181" s="12"/>
      <c r="I181" s="12"/>
      <c r="J181" s="12"/>
      <c r="K181" s="12"/>
      <c r="L181" s="12"/>
    </row>
    <row r="182" spans="1:12" ht="16" x14ac:dyDescent="0.4">
      <c r="A182" s="13" t="s">
        <v>162</v>
      </c>
      <c r="B182" s="12"/>
      <c r="C182" s="12"/>
      <c r="D182" s="12"/>
      <c r="E182" s="15"/>
      <c r="F182" s="17"/>
      <c r="G182" s="15"/>
      <c r="H182" s="12"/>
      <c r="I182" s="12"/>
      <c r="J182" s="12"/>
      <c r="K182" s="12"/>
      <c r="L182" s="12"/>
    </row>
    <row r="183" spans="1:12" ht="16" x14ac:dyDescent="0.4">
      <c r="A183" s="13" t="s">
        <v>163</v>
      </c>
      <c r="B183" s="12"/>
      <c r="C183" s="12"/>
      <c r="D183" s="12"/>
      <c r="E183" s="15"/>
      <c r="F183" s="17"/>
      <c r="G183" s="15"/>
      <c r="H183" s="12"/>
      <c r="I183" s="12"/>
      <c r="J183" s="12"/>
      <c r="K183" s="12"/>
      <c r="L183" s="12"/>
    </row>
    <row r="184" spans="1:12" ht="16" x14ac:dyDescent="0.4">
      <c r="A184" s="13" t="s">
        <v>164</v>
      </c>
      <c r="B184" s="12"/>
      <c r="C184" s="12"/>
      <c r="D184" s="12"/>
      <c r="E184" s="15"/>
      <c r="F184" s="17"/>
      <c r="G184" s="15"/>
      <c r="H184" s="12"/>
      <c r="I184" s="12"/>
      <c r="J184" s="12"/>
      <c r="K184" s="12"/>
      <c r="L184" s="12"/>
    </row>
    <row r="185" spans="1:12" ht="15.5" x14ac:dyDescent="0.35">
      <c r="A185" s="12"/>
      <c r="B185" s="12"/>
      <c r="C185" s="12"/>
      <c r="D185" s="12"/>
      <c r="E185" s="15"/>
      <c r="F185" s="17"/>
      <c r="G185" s="15"/>
      <c r="H185" s="12"/>
      <c r="I185" s="12"/>
      <c r="J185" s="12"/>
      <c r="K185" s="12"/>
      <c r="L185" s="12"/>
    </row>
    <row r="186" spans="1:12" ht="15.5" x14ac:dyDescent="0.35">
      <c r="A186" s="12"/>
      <c r="B186" s="12"/>
      <c r="C186" s="12"/>
      <c r="D186" s="12"/>
      <c r="E186" s="15"/>
      <c r="F186" s="17"/>
      <c r="G186" s="15"/>
      <c r="H186" s="12"/>
      <c r="I186" s="12"/>
      <c r="J186" s="12"/>
      <c r="K186" s="12"/>
      <c r="L186" s="12"/>
    </row>
    <row r="187" spans="1:12" ht="18" x14ac:dyDescent="0.4">
      <c r="A187" s="14" t="s">
        <v>165</v>
      </c>
      <c r="B187" s="12"/>
      <c r="C187" s="12"/>
      <c r="D187" s="12"/>
      <c r="E187" s="15"/>
      <c r="F187" s="17"/>
      <c r="G187" s="15"/>
      <c r="H187" s="12"/>
      <c r="I187" s="12"/>
      <c r="J187" s="12"/>
      <c r="K187" s="12"/>
      <c r="L187" s="12"/>
    </row>
    <row r="188" spans="1:12" ht="15.5" x14ac:dyDescent="0.35">
      <c r="A188" s="12"/>
      <c r="B188" s="12"/>
      <c r="C188" s="12"/>
      <c r="D188" s="12"/>
      <c r="E188" s="15"/>
      <c r="F188" s="17"/>
      <c r="G188" s="15"/>
      <c r="H188" s="12"/>
      <c r="I188" s="12"/>
      <c r="J188" s="12"/>
      <c r="K188" s="12"/>
      <c r="L188" s="12"/>
    </row>
    <row r="189" spans="1:12" ht="17.399999999999999" customHeight="1" x14ac:dyDescent="0.35">
      <c r="A189" s="218" t="s">
        <v>166</v>
      </c>
      <c r="B189" s="218"/>
      <c r="C189" s="218"/>
      <c r="D189" s="218"/>
      <c r="E189" s="218"/>
      <c r="F189" s="218"/>
      <c r="G189" s="218"/>
      <c r="H189" s="218"/>
      <c r="I189" s="218"/>
      <c r="J189" s="218"/>
      <c r="K189" s="218"/>
      <c r="L189" s="72"/>
    </row>
    <row r="190" spans="1:12" ht="15.5" x14ac:dyDescent="0.35">
      <c r="A190" s="219" t="s">
        <v>136</v>
      </c>
      <c r="B190" s="219"/>
      <c r="C190" s="219"/>
      <c r="D190" s="221" t="s">
        <v>167</v>
      </c>
      <c r="E190" s="222"/>
      <c r="F190" s="222"/>
      <c r="G190" s="222" t="s">
        <v>332</v>
      </c>
      <c r="H190" s="222" t="s">
        <v>168</v>
      </c>
      <c r="I190" s="222" t="s">
        <v>169</v>
      </c>
      <c r="J190" s="222" t="s">
        <v>170</v>
      </c>
      <c r="K190" s="224"/>
      <c r="L190" s="72"/>
    </row>
    <row r="191" spans="1:12" ht="31" x14ac:dyDescent="0.35">
      <c r="A191" s="220"/>
      <c r="B191" s="220"/>
      <c r="C191" s="220"/>
      <c r="D191" s="78" t="s">
        <v>171</v>
      </c>
      <c r="E191" s="79" t="s">
        <v>172</v>
      </c>
      <c r="F191" s="79" t="s">
        <v>173</v>
      </c>
      <c r="G191" s="223"/>
      <c r="H191" s="223"/>
      <c r="I191" s="223"/>
      <c r="J191" s="79" t="s">
        <v>174</v>
      </c>
      <c r="K191" s="80" t="s">
        <v>175</v>
      </c>
      <c r="L191" s="72"/>
    </row>
    <row r="192" spans="1:12" ht="31" x14ac:dyDescent="0.35">
      <c r="A192" s="213" t="s">
        <v>13</v>
      </c>
      <c r="B192" s="81" t="s">
        <v>250</v>
      </c>
      <c r="C192" s="81" t="s">
        <v>177</v>
      </c>
      <c r="D192" s="82">
        <v>41979</v>
      </c>
      <c r="E192" s="83">
        <v>54869</v>
      </c>
      <c r="F192" s="84">
        <v>0.76507681933332117</v>
      </c>
      <c r="G192" s="84">
        <v>0.26507681933332117</v>
      </c>
      <c r="H192" s="84">
        <v>1.8098889785395805E-3</v>
      </c>
      <c r="I192" s="84">
        <v>124.1838926559075</v>
      </c>
      <c r="J192" s="84">
        <v>0</v>
      </c>
      <c r="K192" s="85">
        <v>0</v>
      </c>
      <c r="L192" s="72"/>
    </row>
    <row r="193" spans="1:12" ht="15.5" x14ac:dyDescent="0.35">
      <c r="A193" s="214"/>
      <c r="B193" s="87" t="s">
        <v>251</v>
      </c>
      <c r="C193" s="87" t="s">
        <v>177</v>
      </c>
      <c r="D193" s="88">
        <v>33975</v>
      </c>
      <c r="E193" s="89">
        <v>54869</v>
      </c>
      <c r="F193" s="90">
        <v>0.61920209954619188</v>
      </c>
      <c r="G193" s="90">
        <v>0.11920209954619188</v>
      </c>
      <c r="H193" s="90">
        <v>2.0730031411141481E-3</v>
      </c>
      <c r="I193" s="90">
        <v>55.844116326856408</v>
      </c>
      <c r="J193" s="90">
        <v>0</v>
      </c>
      <c r="K193" s="91">
        <v>0</v>
      </c>
      <c r="L193" s="72"/>
    </row>
    <row r="194" spans="1:12" ht="15.5" x14ac:dyDescent="0.35">
      <c r="A194" s="214"/>
      <c r="B194" s="87" t="s">
        <v>252</v>
      </c>
      <c r="C194" s="87" t="s">
        <v>177</v>
      </c>
      <c r="D194" s="88">
        <v>41188</v>
      </c>
      <c r="E194" s="89">
        <v>54869</v>
      </c>
      <c r="F194" s="90">
        <v>0.75066066449178959</v>
      </c>
      <c r="G194" s="90">
        <v>0.25066066449178959</v>
      </c>
      <c r="H194" s="90">
        <v>1.8469439067706499E-3</v>
      </c>
      <c r="I194" s="90">
        <v>117.43017413063521</v>
      </c>
      <c r="J194" s="90">
        <v>0</v>
      </c>
      <c r="K194" s="91">
        <v>0</v>
      </c>
      <c r="L194" s="72"/>
    </row>
    <row r="195" spans="1:12" ht="15.5" x14ac:dyDescent="0.35">
      <c r="A195" s="214"/>
      <c r="B195" s="87" t="s">
        <v>253</v>
      </c>
      <c r="C195" s="87" t="s">
        <v>177</v>
      </c>
      <c r="D195" s="88">
        <v>33385</v>
      </c>
      <c r="E195" s="89">
        <v>54869</v>
      </c>
      <c r="F195" s="90">
        <v>0.60844921540396213</v>
      </c>
      <c r="G195" s="90">
        <v>0.10844921540396213</v>
      </c>
      <c r="H195" s="90">
        <v>2.0837359973935811E-3</v>
      </c>
      <c r="I195" s="90">
        <v>50.806576592456089</v>
      </c>
      <c r="J195" s="90">
        <v>0</v>
      </c>
      <c r="K195" s="91">
        <v>0</v>
      </c>
      <c r="L195" s="72"/>
    </row>
    <row r="196" spans="1:12" ht="15.5" x14ac:dyDescent="0.35">
      <c r="A196" s="214"/>
      <c r="B196" s="87" t="s">
        <v>254</v>
      </c>
      <c r="C196" s="87" t="s">
        <v>177</v>
      </c>
      <c r="D196" s="88">
        <v>38086</v>
      </c>
      <c r="E196" s="89">
        <v>54869</v>
      </c>
      <c r="F196" s="90">
        <v>0.69412600922196499</v>
      </c>
      <c r="G196" s="90">
        <v>0.19412600922196499</v>
      </c>
      <c r="H196" s="90">
        <v>1.9671021410959857E-3</v>
      </c>
      <c r="I196" s="90">
        <v>90.944668611805071</v>
      </c>
      <c r="J196" s="90">
        <v>0</v>
      </c>
      <c r="K196" s="91">
        <v>0</v>
      </c>
      <c r="L196" s="72"/>
    </row>
    <row r="197" spans="1:12" ht="15.5" x14ac:dyDescent="0.35">
      <c r="A197" s="214"/>
      <c r="B197" s="87" t="s">
        <v>255</v>
      </c>
      <c r="C197" s="87" t="s">
        <v>177</v>
      </c>
      <c r="D197" s="88">
        <v>40099</v>
      </c>
      <c r="E197" s="89">
        <v>54869</v>
      </c>
      <c r="F197" s="90">
        <v>0.73081339189706396</v>
      </c>
      <c r="G197" s="90">
        <v>0.23081339189706396</v>
      </c>
      <c r="H197" s="90">
        <v>1.8935049771876564E-3</v>
      </c>
      <c r="I197" s="90">
        <v>108.13207112934379</v>
      </c>
      <c r="J197" s="90">
        <v>0</v>
      </c>
      <c r="K197" s="91">
        <v>0</v>
      </c>
      <c r="L197" s="72"/>
    </row>
    <row r="198" spans="1:12" ht="15.5" x14ac:dyDescent="0.35">
      <c r="A198" s="214"/>
      <c r="B198" s="87" t="s">
        <v>256</v>
      </c>
      <c r="C198" s="87" t="s">
        <v>177</v>
      </c>
      <c r="D198" s="88">
        <v>21875</v>
      </c>
      <c r="E198" s="89">
        <v>54869</v>
      </c>
      <c r="F198" s="90">
        <v>0.39867684849368495</v>
      </c>
      <c r="G198" s="90">
        <v>-0.10132315150631505</v>
      </c>
      <c r="H198" s="90">
        <v>2.0902630723125012E-3</v>
      </c>
      <c r="I198" s="90">
        <v>-47.468139243048419</v>
      </c>
      <c r="J198" s="90">
        <v>0</v>
      </c>
      <c r="K198" s="91">
        <v>0</v>
      </c>
      <c r="L198" s="72"/>
    </row>
    <row r="199" spans="1:12" ht="15.5" x14ac:dyDescent="0.35">
      <c r="A199" s="214"/>
      <c r="B199" s="87" t="s">
        <v>257</v>
      </c>
      <c r="C199" s="87" t="s">
        <v>177</v>
      </c>
      <c r="D199" s="88">
        <v>22026</v>
      </c>
      <c r="E199" s="89">
        <v>54869</v>
      </c>
      <c r="F199" s="90">
        <v>0.40142885782500137</v>
      </c>
      <c r="G199" s="90">
        <v>-9.8571142174998627E-2</v>
      </c>
      <c r="H199" s="90">
        <v>2.0926599362580348E-3</v>
      </c>
      <c r="I199" s="90">
        <v>-46.178870599159531</v>
      </c>
      <c r="J199" s="90">
        <v>0</v>
      </c>
      <c r="K199" s="91">
        <v>0</v>
      </c>
      <c r="L199" s="72"/>
    </row>
    <row r="200" spans="1:12" ht="15.5" x14ac:dyDescent="0.35">
      <c r="A200" s="214"/>
      <c r="B200" s="87" t="s">
        <v>258</v>
      </c>
      <c r="C200" s="87" t="s">
        <v>177</v>
      </c>
      <c r="D200" s="88">
        <v>39153</v>
      </c>
      <c r="E200" s="89">
        <v>54869</v>
      </c>
      <c r="F200" s="90">
        <v>0.713572326814777</v>
      </c>
      <c r="G200" s="90">
        <v>0.213572326814777</v>
      </c>
      <c r="H200" s="90">
        <v>1.9300251332696726E-3</v>
      </c>
      <c r="I200" s="90">
        <v>100.05493114842395</v>
      </c>
      <c r="J200" s="90">
        <v>0</v>
      </c>
      <c r="K200" s="91">
        <v>0</v>
      </c>
      <c r="L200" s="72"/>
    </row>
    <row r="201" spans="1:12" ht="15.5" x14ac:dyDescent="0.35">
      <c r="A201" s="214"/>
      <c r="B201" s="87" t="s">
        <v>259</v>
      </c>
      <c r="C201" s="87" t="s">
        <v>177</v>
      </c>
      <c r="D201" s="88">
        <v>32042</v>
      </c>
      <c r="E201" s="89">
        <v>54869</v>
      </c>
      <c r="F201" s="90">
        <v>0.58397273505986991</v>
      </c>
      <c r="G201" s="90">
        <v>8.3972735059869907E-2</v>
      </c>
      <c r="H201" s="90">
        <v>2.1042321884631944E-3</v>
      </c>
      <c r="I201" s="90">
        <v>39.339770044490621</v>
      </c>
      <c r="J201" s="90">
        <v>0</v>
      </c>
      <c r="K201" s="91">
        <v>0</v>
      </c>
      <c r="L201" s="72"/>
    </row>
    <row r="202" spans="1:12" ht="15.5" x14ac:dyDescent="0.35">
      <c r="A202" s="214"/>
      <c r="B202" s="87" t="s">
        <v>260</v>
      </c>
      <c r="C202" s="87" t="s">
        <v>177</v>
      </c>
      <c r="D202" s="88">
        <v>25589</v>
      </c>
      <c r="E202" s="89">
        <v>54869</v>
      </c>
      <c r="F202" s="90">
        <v>0.46636534290765275</v>
      </c>
      <c r="G202" s="90">
        <v>-3.3634657092347253E-2</v>
      </c>
      <c r="H202" s="90">
        <v>2.1297156663727629E-3</v>
      </c>
      <c r="I202" s="90">
        <v>-15.757253525145401</v>
      </c>
      <c r="J202" s="90">
        <v>3.061848393203512E-56</v>
      </c>
      <c r="K202" s="91">
        <v>6.1236967864070241E-56</v>
      </c>
      <c r="L202" s="72"/>
    </row>
    <row r="203" spans="1:12" ht="15.5" x14ac:dyDescent="0.35">
      <c r="A203" s="214"/>
      <c r="B203" s="87" t="s">
        <v>261</v>
      </c>
      <c r="C203" s="87" t="s">
        <v>177</v>
      </c>
      <c r="D203" s="88">
        <v>38393</v>
      </c>
      <c r="E203" s="89">
        <v>54869</v>
      </c>
      <c r="F203" s="90">
        <v>0.69972115402139645</v>
      </c>
      <c r="G203" s="90">
        <v>0.19972115402139645</v>
      </c>
      <c r="H203" s="90">
        <v>1.9568671750986896E-3</v>
      </c>
      <c r="I203" s="90">
        <v>93.565896914281169</v>
      </c>
      <c r="J203" s="90">
        <v>0</v>
      </c>
      <c r="K203" s="91">
        <v>0</v>
      </c>
      <c r="L203" s="72"/>
    </row>
    <row r="204" spans="1:12" ht="15.5" x14ac:dyDescent="0.35">
      <c r="A204" s="214"/>
      <c r="B204" s="87" t="s">
        <v>262</v>
      </c>
      <c r="C204" s="87" t="s">
        <v>177</v>
      </c>
      <c r="D204" s="88">
        <v>38520</v>
      </c>
      <c r="E204" s="89">
        <v>54869</v>
      </c>
      <c r="F204" s="90">
        <v>0.70203575789607975</v>
      </c>
      <c r="G204" s="90">
        <v>0.20203575789607975</v>
      </c>
      <c r="H204" s="90">
        <v>1.9525320367003894E-3</v>
      </c>
      <c r="I204" s="90">
        <v>94.650248687618188</v>
      </c>
      <c r="J204" s="90">
        <v>0</v>
      </c>
      <c r="K204" s="91">
        <v>0</v>
      </c>
      <c r="L204" s="72"/>
    </row>
    <row r="205" spans="1:12" ht="15.5" x14ac:dyDescent="0.35">
      <c r="A205" s="214"/>
      <c r="B205" s="87" t="s">
        <v>263</v>
      </c>
      <c r="C205" s="87" t="s">
        <v>177</v>
      </c>
      <c r="D205" s="88">
        <v>14617</v>
      </c>
      <c r="E205" s="89">
        <v>54869</v>
      </c>
      <c r="F205" s="90">
        <v>0.26639814831690023</v>
      </c>
      <c r="G205" s="90">
        <v>-0.23360185168309977</v>
      </c>
      <c r="H205" s="90">
        <v>1.8872624010249698E-3</v>
      </c>
      <c r="I205" s="90">
        <v>-109.438416179112</v>
      </c>
      <c r="J205" s="90">
        <v>0</v>
      </c>
      <c r="K205" s="91">
        <v>0</v>
      </c>
      <c r="L205" s="72"/>
    </row>
    <row r="206" spans="1:12" ht="15.5" x14ac:dyDescent="0.35">
      <c r="A206" s="214"/>
      <c r="B206" s="87" t="s">
        <v>264</v>
      </c>
      <c r="C206" s="87" t="s">
        <v>177</v>
      </c>
      <c r="D206" s="88">
        <v>18456</v>
      </c>
      <c r="E206" s="89">
        <v>54869</v>
      </c>
      <c r="F206" s="90">
        <v>0.33636479615083198</v>
      </c>
      <c r="G206" s="90">
        <v>-0.16363520384916802</v>
      </c>
      <c r="H206" s="90">
        <v>2.0170025793615634E-3</v>
      </c>
      <c r="I206" s="90">
        <v>-76.660255093751289</v>
      </c>
      <c r="J206" s="90">
        <v>0</v>
      </c>
      <c r="K206" s="91">
        <v>0</v>
      </c>
      <c r="L206" s="72"/>
    </row>
    <row r="207" spans="1:12" ht="15.5" x14ac:dyDescent="0.35">
      <c r="A207" s="214"/>
      <c r="B207" s="87" t="s">
        <v>265</v>
      </c>
      <c r="C207" s="87" t="s">
        <v>177</v>
      </c>
      <c r="D207" s="88">
        <v>33836</v>
      </c>
      <c r="E207" s="89">
        <v>54869</v>
      </c>
      <c r="F207" s="90">
        <v>0.61666879294319199</v>
      </c>
      <c r="G207" s="90">
        <v>0.11666879294319199</v>
      </c>
      <c r="H207" s="90">
        <v>2.0756281466398105E-3</v>
      </c>
      <c r="I207" s="90">
        <v>54.657306118243454</v>
      </c>
      <c r="J207" s="90">
        <v>0</v>
      </c>
      <c r="K207" s="91">
        <v>0</v>
      </c>
      <c r="L207" s="72"/>
    </row>
    <row r="208" spans="1:12" ht="15" customHeight="1" x14ac:dyDescent="0.35">
      <c r="A208" s="214"/>
      <c r="B208" s="87" t="s">
        <v>266</v>
      </c>
      <c r="C208" s="87" t="s">
        <v>177</v>
      </c>
      <c r="D208" s="88">
        <v>37268</v>
      </c>
      <c r="E208" s="89">
        <v>54869</v>
      </c>
      <c r="F208" s="90">
        <v>0.67921777324172117</v>
      </c>
      <c r="G208" s="90">
        <v>0.17921777324172117</v>
      </c>
      <c r="H208" s="90">
        <v>1.9927193920947993E-3</v>
      </c>
      <c r="I208" s="90">
        <v>83.960418607161913</v>
      </c>
      <c r="J208" s="90">
        <v>0</v>
      </c>
      <c r="K208" s="91">
        <v>0</v>
      </c>
      <c r="L208" s="72"/>
    </row>
    <row r="209" spans="1:12" ht="31" x14ac:dyDescent="0.35">
      <c r="A209" s="214"/>
      <c r="B209" s="87" t="s">
        <v>267</v>
      </c>
      <c r="C209" s="87" t="s">
        <v>177</v>
      </c>
      <c r="D209" s="88">
        <v>24693</v>
      </c>
      <c r="E209" s="89">
        <v>54869</v>
      </c>
      <c r="F209" s="90">
        <v>0.45003553919335143</v>
      </c>
      <c r="G209" s="90">
        <v>-4.996446080664857E-2</v>
      </c>
      <c r="H209" s="90">
        <v>2.1238664081098331E-3</v>
      </c>
      <c r="I209" s="90">
        <v>-23.407483359082157</v>
      </c>
      <c r="J209" s="90">
        <v>1.792921622431014E-121</v>
      </c>
      <c r="K209" s="91">
        <v>3.585843244862028E-121</v>
      </c>
      <c r="L209" s="72"/>
    </row>
    <row r="210" spans="1:12" ht="15.5" x14ac:dyDescent="0.35">
      <c r="A210" s="214"/>
      <c r="B210" s="87" t="s">
        <v>268</v>
      </c>
      <c r="C210" s="87" t="s">
        <v>177</v>
      </c>
      <c r="D210" s="88">
        <v>39152</v>
      </c>
      <c r="E210" s="89">
        <v>54869</v>
      </c>
      <c r="F210" s="90">
        <v>0.71355410158741728</v>
      </c>
      <c r="G210" s="90">
        <v>0.21355410158741728</v>
      </c>
      <c r="H210" s="90">
        <v>1.9300618873244703E-3</v>
      </c>
      <c r="I210" s="90">
        <v>100.04639294548429</v>
      </c>
      <c r="J210" s="90">
        <v>0</v>
      </c>
      <c r="K210" s="91">
        <v>0</v>
      </c>
      <c r="L210" s="72"/>
    </row>
    <row r="211" spans="1:12" ht="15.5" x14ac:dyDescent="0.35">
      <c r="A211" s="214"/>
      <c r="B211" s="87" t="s">
        <v>269</v>
      </c>
      <c r="C211" s="87" t="s">
        <v>177</v>
      </c>
      <c r="D211" s="88">
        <v>30137</v>
      </c>
      <c r="E211" s="89">
        <v>54869</v>
      </c>
      <c r="F211" s="90">
        <v>0.54925367693961979</v>
      </c>
      <c r="G211" s="90">
        <v>4.9253676939619795E-2</v>
      </c>
      <c r="H211" s="90">
        <v>2.124168969469536E-3</v>
      </c>
      <c r="I211" s="90">
        <v>23.074493444435355</v>
      </c>
      <c r="J211" s="90">
        <v>0</v>
      </c>
      <c r="K211" s="91">
        <v>0</v>
      </c>
      <c r="L211" s="72"/>
    </row>
    <row r="212" spans="1:12" ht="15.5" x14ac:dyDescent="0.35">
      <c r="A212" s="215"/>
      <c r="B212" s="87" t="s">
        <v>270</v>
      </c>
      <c r="C212" s="87" t="s">
        <v>177</v>
      </c>
      <c r="D212" s="88">
        <v>33475</v>
      </c>
      <c r="E212" s="89">
        <v>54869</v>
      </c>
      <c r="F212" s="90">
        <v>0.61008948586633616</v>
      </c>
      <c r="G212" s="90">
        <v>0.11008948586633616</v>
      </c>
      <c r="H212" s="90">
        <v>2.0821677753907627E-3</v>
      </c>
      <c r="I212" s="90">
        <v>51.575014857025629</v>
      </c>
      <c r="J212" s="90">
        <v>0</v>
      </c>
      <c r="K212" s="91">
        <v>0</v>
      </c>
      <c r="L212" s="72"/>
    </row>
    <row r="213" spans="1:12" ht="31" x14ac:dyDescent="0.35">
      <c r="A213" s="215" t="s">
        <v>14</v>
      </c>
      <c r="B213" s="87" t="s">
        <v>250</v>
      </c>
      <c r="C213" s="87" t="s">
        <v>177</v>
      </c>
      <c r="D213" s="88">
        <v>28372</v>
      </c>
      <c r="E213" s="89">
        <v>35192</v>
      </c>
      <c r="F213" s="90">
        <v>0.80620595589906796</v>
      </c>
      <c r="G213" s="90">
        <v>0.30620595589906796</v>
      </c>
      <c r="H213" s="90">
        <v>2.107032524318092E-3</v>
      </c>
      <c r="I213" s="90">
        <v>114.88560189629258</v>
      </c>
      <c r="J213" s="90">
        <v>0</v>
      </c>
      <c r="K213" s="91">
        <v>0</v>
      </c>
      <c r="L213" s="72"/>
    </row>
    <row r="214" spans="1:12" ht="15.5" x14ac:dyDescent="0.35">
      <c r="A214" s="214"/>
      <c r="B214" s="87" t="s">
        <v>251</v>
      </c>
      <c r="C214" s="87" t="s">
        <v>177</v>
      </c>
      <c r="D214" s="88">
        <v>22573</v>
      </c>
      <c r="E214" s="89">
        <v>35192</v>
      </c>
      <c r="F214" s="90">
        <v>0.64142418731529893</v>
      </c>
      <c r="G214" s="90">
        <v>0.14142418731529893</v>
      </c>
      <c r="H214" s="90">
        <v>2.5564728657588363E-3</v>
      </c>
      <c r="I214" s="90">
        <v>53.061028270030455</v>
      </c>
      <c r="J214" s="90">
        <v>0</v>
      </c>
      <c r="K214" s="91">
        <v>0</v>
      </c>
      <c r="L214" s="72"/>
    </row>
    <row r="215" spans="1:12" ht="15.5" x14ac:dyDescent="0.35">
      <c r="A215" s="214"/>
      <c r="B215" s="87" t="s">
        <v>252</v>
      </c>
      <c r="C215" s="87" t="s">
        <v>177</v>
      </c>
      <c r="D215" s="88">
        <v>27923</v>
      </c>
      <c r="E215" s="89">
        <v>35192</v>
      </c>
      <c r="F215" s="90">
        <v>0.79344737440327351</v>
      </c>
      <c r="G215" s="90">
        <v>0.29344737440327351</v>
      </c>
      <c r="H215" s="90">
        <v>2.1580050126644122E-3</v>
      </c>
      <c r="I215" s="90">
        <v>110.0987018172804</v>
      </c>
      <c r="J215" s="90">
        <v>0</v>
      </c>
      <c r="K215" s="91">
        <v>0</v>
      </c>
      <c r="L215" s="72"/>
    </row>
    <row r="216" spans="1:12" ht="15.5" x14ac:dyDescent="0.35">
      <c r="A216" s="214"/>
      <c r="B216" s="87" t="s">
        <v>253</v>
      </c>
      <c r="C216" s="87" t="s">
        <v>177</v>
      </c>
      <c r="D216" s="88">
        <v>23099</v>
      </c>
      <c r="E216" s="89">
        <v>35192</v>
      </c>
      <c r="F216" s="90">
        <v>0.65637076608320077</v>
      </c>
      <c r="G216" s="90">
        <v>0.15637076608320077</v>
      </c>
      <c r="H216" s="90">
        <v>2.5316151875638343E-3</v>
      </c>
      <c r="I216" s="90">
        <v>58.668844398227364</v>
      </c>
      <c r="J216" s="90">
        <v>0</v>
      </c>
      <c r="K216" s="91">
        <v>0</v>
      </c>
      <c r="L216" s="72"/>
    </row>
    <row r="217" spans="1:12" ht="15.5" x14ac:dyDescent="0.35">
      <c r="A217" s="214"/>
      <c r="B217" s="87" t="s">
        <v>254</v>
      </c>
      <c r="C217" s="87" t="s">
        <v>177</v>
      </c>
      <c r="D217" s="88">
        <v>24926</v>
      </c>
      <c r="E217" s="89">
        <v>35192</v>
      </c>
      <c r="F217" s="90">
        <v>0.70828597408501937</v>
      </c>
      <c r="G217" s="90">
        <v>0.20828597408501937</v>
      </c>
      <c r="H217" s="90">
        <v>2.4230423334707296E-3</v>
      </c>
      <c r="I217" s="90">
        <v>78.146943383428422</v>
      </c>
      <c r="J217" s="90">
        <v>0</v>
      </c>
      <c r="K217" s="91">
        <v>0</v>
      </c>
      <c r="L217" s="72"/>
    </row>
    <row r="218" spans="1:12" ht="15.5" x14ac:dyDescent="0.35">
      <c r="A218" s="214"/>
      <c r="B218" s="87" t="s">
        <v>255</v>
      </c>
      <c r="C218" s="87" t="s">
        <v>177</v>
      </c>
      <c r="D218" s="88">
        <v>27928</v>
      </c>
      <c r="E218" s="89">
        <v>35192</v>
      </c>
      <c r="F218" s="90">
        <v>0.79358945214821552</v>
      </c>
      <c r="G218" s="90">
        <v>0.29358945214821552</v>
      </c>
      <c r="H218" s="90">
        <v>2.1574558256329582E-3</v>
      </c>
      <c r="I218" s="90">
        <v>110.15200805424044</v>
      </c>
      <c r="J218" s="90">
        <v>0</v>
      </c>
      <c r="K218" s="91">
        <v>0</v>
      </c>
      <c r="L218" s="72"/>
    </row>
    <row r="219" spans="1:12" ht="15.5" x14ac:dyDescent="0.35">
      <c r="A219" s="214"/>
      <c r="B219" s="87" t="s">
        <v>256</v>
      </c>
      <c r="C219" s="87" t="s">
        <v>177</v>
      </c>
      <c r="D219" s="88">
        <v>16992</v>
      </c>
      <c r="E219" s="89">
        <v>35192</v>
      </c>
      <c r="F219" s="90">
        <v>0.48283700841100252</v>
      </c>
      <c r="G219" s="90">
        <v>-1.7162991588997478E-2</v>
      </c>
      <c r="H219" s="90">
        <v>2.6637411525339272E-3</v>
      </c>
      <c r="I219" s="90">
        <v>-6.4393934247736375</v>
      </c>
      <c r="J219" s="90">
        <v>5.9975953379738837E-11</v>
      </c>
      <c r="K219" s="91">
        <v>1.1995190675947767E-10</v>
      </c>
      <c r="L219" s="72"/>
    </row>
    <row r="220" spans="1:12" ht="15.5" x14ac:dyDescent="0.35">
      <c r="A220" s="214"/>
      <c r="B220" s="87" t="s">
        <v>257</v>
      </c>
      <c r="C220" s="87" t="s">
        <v>177</v>
      </c>
      <c r="D220" s="88">
        <v>14461</v>
      </c>
      <c r="E220" s="89">
        <v>35192</v>
      </c>
      <c r="F220" s="90">
        <v>0.41091725392134576</v>
      </c>
      <c r="G220" s="90">
        <v>-8.908274607865424E-2</v>
      </c>
      <c r="H220" s="90">
        <v>2.6226682905031765E-3</v>
      </c>
      <c r="I220" s="90">
        <v>-33.423010573949263</v>
      </c>
      <c r="J220" s="90">
        <v>3.1754633310076249E-245</v>
      </c>
      <c r="K220" s="91">
        <v>6.3509266620152497E-245</v>
      </c>
      <c r="L220" s="72"/>
    </row>
    <row r="221" spans="1:12" ht="15.5" x14ac:dyDescent="0.35">
      <c r="A221" s="214"/>
      <c r="B221" s="87" t="s">
        <v>258</v>
      </c>
      <c r="C221" s="87" t="s">
        <v>177</v>
      </c>
      <c r="D221" s="88">
        <v>26842</v>
      </c>
      <c r="E221" s="89">
        <v>35192</v>
      </c>
      <c r="F221" s="90">
        <v>0.76273016594680609</v>
      </c>
      <c r="G221" s="90">
        <v>0.26273016594680609</v>
      </c>
      <c r="H221" s="90">
        <v>2.267695562923935E-3</v>
      </c>
      <c r="I221" s="90">
        <v>98.573893386518307</v>
      </c>
      <c r="J221" s="90">
        <v>0</v>
      </c>
      <c r="K221" s="91">
        <v>0</v>
      </c>
      <c r="L221" s="72"/>
    </row>
    <row r="222" spans="1:12" ht="15.5" x14ac:dyDescent="0.35">
      <c r="A222" s="214"/>
      <c r="B222" s="87" t="s">
        <v>259</v>
      </c>
      <c r="C222" s="87" t="s">
        <v>177</v>
      </c>
      <c r="D222" s="88">
        <v>28877</v>
      </c>
      <c r="E222" s="89">
        <v>35192</v>
      </c>
      <c r="F222" s="90">
        <v>0.82055580813821327</v>
      </c>
      <c r="G222" s="90">
        <v>0.32055580813821327</v>
      </c>
      <c r="H222" s="90">
        <v>2.0454873142403368E-3</v>
      </c>
      <c r="I222" s="90">
        <v>120.2695318292573</v>
      </c>
      <c r="J222" s="90">
        <v>0</v>
      </c>
      <c r="K222" s="91">
        <v>0</v>
      </c>
      <c r="L222" s="72"/>
    </row>
    <row r="223" spans="1:12" ht="15.5" x14ac:dyDescent="0.35">
      <c r="A223" s="214"/>
      <c r="B223" s="87" t="s">
        <v>260</v>
      </c>
      <c r="C223" s="87" t="s">
        <v>177</v>
      </c>
      <c r="D223" s="88">
        <v>23359</v>
      </c>
      <c r="E223" s="89">
        <v>35192</v>
      </c>
      <c r="F223" s="90">
        <v>0.66375880882018645</v>
      </c>
      <c r="G223" s="90">
        <v>0.16375880882018645</v>
      </c>
      <c r="H223" s="90">
        <v>2.5183067650022513E-3</v>
      </c>
      <c r="I223" s="90">
        <v>61.440768720149791</v>
      </c>
      <c r="J223" s="90">
        <v>0</v>
      </c>
      <c r="K223" s="91">
        <v>0</v>
      </c>
      <c r="L223" s="72"/>
    </row>
    <row r="224" spans="1:12" ht="15.5" x14ac:dyDescent="0.35">
      <c r="A224" s="214"/>
      <c r="B224" s="87" t="s">
        <v>261</v>
      </c>
      <c r="C224" s="87" t="s">
        <v>177</v>
      </c>
      <c r="D224" s="88">
        <v>27950</v>
      </c>
      <c r="E224" s="89">
        <v>35192</v>
      </c>
      <c r="F224" s="90">
        <v>0.79421459422596041</v>
      </c>
      <c r="G224" s="90">
        <v>0.29421459422596041</v>
      </c>
      <c r="H224" s="90">
        <v>2.1550345779808148E-3</v>
      </c>
      <c r="I224" s="90">
        <v>110.38655549686464</v>
      </c>
      <c r="J224" s="90">
        <v>0</v>
      </c>
      <c r="K224" s="91">
        <v>0</v>
      </c>
      <c r="L224" s="72"/>
    </row>
    <row r="225" spans="1:12" ht="15.5" x14ac:dyDescent="0.35">
      <c r="A225" s="214"/>
      <c r="B225" s="87" t="s">
        <v>262</v>
      </c>
      <c r="C225" s="87" t="s">
        <v>177</v>
      </c>
      <c r="D225" s="88">
        <v>29336</v>
      </c>
      <c r="E225" s="89">
        <v>35192</v>
      </c>
      <c r="F225" s="90">
        <v>0.83359854512389175</v>
      </c>
      <c r="G225" s="90">
        <v>0.33359854512389175</v>
      </c>
      <c r="H225" s="90">
        <v>1.9853407604431038E-3</v>
      </c>
      <c r="I225" s="90">
        <v>125.16304438218958</v>
      </c>
      <c r="J225" s="90">
        <v>0</v>
      </c>
      <c r="K225" s="91">
        <v>0</v>
      </c>
      <c r="L225" s="72"/>
    </row>
    <row r="226" spans="1:12" ht="15.5" x14ac:dyDescent="0.35">
      <c r="A226" s="214"/>
      <c r="B226" s="87" t="s">
        <v>263</v>
      </c>
      <c r="C226" s="87" t="s">
        <v>177</v>
      </c>
      <c r="D226" s="88">
        <v>16208</v>
      </c>
      <c r="E226" s="89">
        <v>35192</v>
      </c>
      <c r="F226" s="90">
        <v>0.46055921800409183</v>
      </c>
      <c r="G226" s="90">
        <v>-3.944078199590817E-2</v>
      </c>
      <c r="H226" s="90">
        <v>2.657006722121946E-3</v>
      </c>
      <c r="I226" s="90">
        <v>-14.797811380108955</v>
      </c>
      <c r="J226" s="90">
        <v>7.5663461713464831E-50</v>
      </c>
      <c r="K226" s="91">
        <v>1.5132692342692966E-49</v>
      </c>
      <c r="L226" s="72"/>
    </row>
    <row r="227" spans="1:12" ht="15.5" x14ac:dyDescent="0.35">
      <c r="A227" s="214"/>
      <c r="B227" s="87" t="s">
        <v>264</v>
      </c>
      <c r="C227" s="87" t="s">
        <v>177</v>
      </c>
      <c r="D227" s="88">
        <v>18795</v>
      </c>
      <c r="E227" s="89">
        <v>35192</v>
      </c>
      <c r="F227" s="90">
        <v>0.5340702432370994</v>
      </c>
      <c r="G227" s="90">
        <v>3.4070243237099396E-2</v>
      </c>
      <c r="H227" s="90">
        <v>2.6591169594915622E-3</v>
      </c>
      <c r="I227" s="90">
        <v>12.782835623019192</v>
      </c>
      <c r="J227" s="90">
        <v>0</v>
      </c>
      <c r="K227" s="91">
        <v>0</v>
      </c>
      <c r="L227" s="72"/>
    </row>
    <row r="228" spans="1:12" ht="15.5" x14ac:dyDescent="0.35">
      <c r="A228" s="214"/>
      <c r="B228" s="87" t="s">
        <v>265</v>
      </c>
      <c r="C228" s="87" t="s">
        <v>177</v>
      </c>
      <c r="D228" s="88">
        <v>29297</v>
      </c>
      <c r="E228" s="89">
        <v>35192</v>
      </c>
      <c r="F228" s="90">
        <v>0.83249033871334399</v>
      </c>
      <c r="G228" s="90">
        <v>0.33249033871334399</v>
      </c>
      <c r="H228" s="90">
        <v>1.9906163039516223E-3</v>
      </c>
      <c r="I228" s="90">
        <v>124.74725573390123</v>
      </c>
      <c r="J228" s="90">
        <v>0</v>
      </c>
      <c r="K228" s="91">
        <v>0</v>
      </c>
      <c r="L228" s="72"/>
    </row>
    <row r="229" spans="1:12" ht="15" customHeight="1" x14ac:dyDescent="0.35">
      <c r="A229" s="214"/>
      <c r="B229" s="87" t="s">
        <v>266</v>
      </c>
      <c r="C229" s="87" t="s">
        <v>177</v>
      </c>
      <c r="D229" s="88">
        <v>26682</v>
      </c>
      <c r="E229" s="89">
        <v>35192</v>
      </c>
      <c r="F229" s="90">
        <v>0.75818367810866105</v>
      </c>
      <c r="G229" s="90">
        <v>0.25818367810866105</v>
      </c>
      <c r="H229" s="90">
        <v>2.2824856011347486E-3</v>
      </c>
      <c r="I229" s="90">
        <v>96.86809380379681</v>
      </c>
      <c r="J229" s="90">
        <v>0</v>
      </c>
      <c r="K229" s="91">
        <v>0</v>
      </c>
      <c r="L229" s="72"/>
    </row>
    <row r="230" spans="1:12" ht="31" x14ac:dyDescent="0.35">
      <c r="A230" s="214"/>
      <c r="B230" s="87" t="s">
        <v>267</v>
      </c>
      <c r="C230" s="87" t="s">
        <v>177</v>
      </c>
      <c r="D230" s="88">
        <v>19156</v>
      </c>
      <c r="E230" s="89">
        <v>35192</v>
      </c>
      <c r="F230" s="90">
        <v>0.54432825642191407</v>
      </c>
      <c r="G230" s="90">
        <v>4.432825642191407E-2</v>
      </c>
      <c r="H230" s="90">
        <v>2.6548165388239914E-3</v>
      </c>
      <c r="I230" s="90">
        <v>16.631545931534561</v>
      </c>
      <c r="J230" s="90">
        <v>0</v>
      </c>
      <c r="K230" s="91">
        <v>0</v>
      </c>
      <c r="L230" s="72"/>
    </row>
    <row r="231" spans="1:12" ht="15.5" x14ac:dyDescent="0.35">
      <c r="A231" s="214"/>
      <c r="B231" s="87" t="s">
        <v>268</v>
      </c>
      <c r="C231" s="87" t="s">
        <v>177</v>
      </c>
      <c r="D231" s="88">
        <v>26515</v>
      </c>
      <c r="E231" s="89">
        <v>35192</v>
      </c>
      <c r="F231" s="90">
        <v>0.75343828142759717</v>
      </c>
      <c r="G231" s="90">
        <v>0.25343828142759717</v>
      </c>
      <c r="H231" s="90">
        <v>2.2975485165301767E-3</v>
      </c>
      <c r="I231" s="90">
        <v>95.087665489331258</v>
      </c>
      <c r="J231" s="90">
        <v>0</v>
      </c>
      <c r="K231" s="91">
        <v>0</v>
      </c>
      <c r="L231" s="72"/>
    </row>
    <row r="232" spans="1:12" ht="15.5" x14ac:dyDescent="0.35">
      <c r="A232" s="214"/>
      <c r="B232" s="87" t="s">
        <v>269</v>
      </c>
      <c r="C232" s="87" t="s">
        <v>177</v>
      </c>
      <c r="D232" s="88">
        <v>21406</v>
      </c>
      <c r="E232" s="89">
        <v>35192</v>
      </c>
      <c r="F232" s="90">
        <v>0.60826324164582857</v>
      </c>
      <c r="G232" s="90">
        <v>0.10826324164582857</v>
      </c>
      <c r="H232" s="90">
        <v>2.6020819742932013E-3</v>
      </c>
      <c r="I232" s="90">
        <v>40.619352563555566</v>
      </c>
      <c r="J232" s="90">
        <v>0</v>
      </c>
      <c r="K232" s="91">
        <v>0</v>
      </c>
      <c r="L232" s="72"/>
    </row>
    <row r="233" spans="1:12" ht="15.5" x14ac:dyDescent="0.35">
      <c r="A233" s="216"/>
      <c r="B233" s="92" t="s">
        <v>270</v>
      </c>
      <c r="C233" s="92" t="s">
        <v>177</v>
      </c>
      <c r="D233" s="93">
        <v>23822</v>
      </c>
      <c r="E233" s="94">
        <v>35192</v>
      </c>
      <c r="F233" s="95">
        <v>0.67691520800181859</v>
      </c>
      <c r="G233" s="95">
        <v>0.17691520800181859</v>
      </c>
      <c r="H233" s="95">
        <v>2.4928917425556421E-3</v>
      </c>
      <c r="I233" s="95">
        <v>66.376926262650116</v>
      </c>
      <c r="J233" s="95">
        <v>0</v>
      </c>
      <c r="K233" s="96">
        <v>0</v>
      </c>
      <c r="L233" s="72"/>
    </row>
    <row r="234" spans="1:12" ht="15" customHeight="1" x14ac:dyDescent="0.35">
      <c r="A234" s="217" t="s">
        <v>193</v>
      </c>
      <c r="B234" s="217"/>
      <c r="C234" s="217"/>
      <c r="D234" s="217"/>
      <c r="E234" s="217"/>
      <c r="F234" s="217"/>
      <c r="G234" s="217"/>
      <c r="H234" s="217"/>
      <c r="I234" s="217"/>
      <c r="J234" s="217"/>
      <c r="K234" s="217"/>
      <c r="L234" s="72"/>
    </row>
    <row r="235" spans="1:12" ht="15.5" x14ac:dyDescent="0.35">
      <c r="A235" s="12"/>
      <c r="B235" s="12"/>
      <c r="C235" s="12"/>
      <c r="D235" s="12"/>
      <c r="E235" s="15"/>
      <c r="F235" s="17"/>
      <c r="G235" s="15"/>
      <c r="H235" s="12"/>
      <c r="I235" s="12"/>
      <c r="J235" s="12"/>
      <c r="K235" s="12"/>
      <c r="L235" s="12"/>
    </row>
    <row r="236" spans="1:12" ht="15.5" x14ac:dyDescent="0.35">
      <c r="A236" s="12"/>
      <c r="B236" s="12"/>
      <c r="C236" s="12"/>
      <c r="D236" s="12"/>
      <c r="E236" s="15"/>
      <c r="F236" s="17"/>
      <c r="G236" s="15"/>
      <c r="H236" s="12"/>
      <c r="I236" s="12"/>
      <c r="J236" s="12"/>
      <c r="K236" s="12"/>
      <c r="L236" s="12"/>
    </row>
    <row r="237" spans="1:12" ht="15.5" x14ac:dyDescent="0.35">
      <c r="A237" s="12"/>
      <c r="B237" s="12"/>
      <c r="C237" s="12"/>
      <c r="D237" s="12"/>
      <c r="E237" s="15"/>
      <c r="F237" s="17"/>
      <c r="G237" s="15"/>
      <c r="H237" s="12"/>
      <c r="I237" s="12"/>
      <c r="J237" s="12"/>
      <c r="K237" s="12"/>
      <c r="L237" s="12"/>
    </row>
    <row r="238" spans="1:12" ht="16" x14ac:dyDescent="0.4">
      <c r="A238" s="13" t="s">
        <v>271</v>
      </c>
      <c r="B238" s="12"/>
      <c r="C238" s="12"/>
      <c r="D238" s="12"/>
      <c r="E238" s="15"/>
      <c r="F238" s="17"/>
      <c r="G238" s="15"/>
      <c r="H238" s="12"/>
      <c r="I238" s="12"/>
      <c r="J238" s="12"/>
      <c r="K238" s="12"/>
      <c r="L238" s="12"/>
    </row>
    <row r="239" spans="1:12" ht="15.5" x14ac:dyDescent="0.35">
      <c r="A239" s="12"/>
      <c r="B239" s="12"/>
      <c r="C239" s="12"/>
      <c r="D239" s="12"/>
      <c r="E239" s="15"/>
      <c r="F239" s="17"/>
      <c r="G239" s="15"/>
      <c r="H239" s="12"/>
      <c r="I239" s="12"/>
      <c r="J239" s="12"/>
      <c r="K239" s="12"/>
      <c r="L239" s="12"/>
    </row>
    <row r="240" spans="1:12" ht="16" x14ac:dyDescent="0.4">
      <c r="A240" s="13" t="s">
        <v>235</v>
      </c>
      <c r="B240" s="12"/>
      <c r="C240" s="12"/>
      <c r="D240" s="12"/>
      <c r="E240" s="15"/>
      <c r="F240" s="17"/>
      <c r="G240" s="15"/>
      <c r="H240" s="12"/>
      <c r="I240" s="12"/>
      <c r="J240" s="12"/>
      <c r="K240" s="12"/>
      <c r="L240" s="12"/>
    </row>
    <row r="241" spans="1:12" ht="16" x14ac:dyDescent="0.4">
      <c r="A241" s="13" t="s">
        <v>244</v>
      </c>
      <c r="B241" s="12"/>
      <c r="C241" s="12"/>
      <c r="D241" s="12"/>
      <c r="E241" s="15"/>
      <c r="F241" s="17"/>
      <c r="G241" s="15"/>
      <c r="H241" s="12"/>
      <c r="I241" s="12"/>
      <c r="J241" s="12"/>
      <c r="K241" s="12"/>
      <c r="L241" s="12"/>
    </row>
    <row r="242" spans="1:12" ht="16" x14ac:dyDescent="0.4">
      <c r="A242" s="13" t="s">
        <v>157</v>
      </c>
      <c r="B242" s="12"/>
      <c r="C242" s="12"/>
      <c r="D242" s="12"/>
      <c r="E242" s="15"/>
      <c r="F242" s="17"/>
      <c r="G242" s="15"/>
      <c r="H242" s="12"/>
      <c r="I242" s="12"/>
      <c r="J242" s="12"/>
      <c r="K242" s="12"/>
      <c r="L242" s="12"/>
    </row>
    <row r="243" spans="1:12" ht="16" x14ac:dyDescent="0.4">
      <c r="A243" s="13" t="s">
        <v>272</v>
      </c>
      <c r="B243" s="12"/>
      <c r="C243" s="12"/>
      <c r="D243" s="12"/>
      <c r="E243" s="15"/>
      <c r="F243" s="17"/>
      <c r="G243" s="15"/>
      <c r="H243" s="12"/>
      <c r="I243" s="12"/>
      <c r="J243" s="12"/>
      <c r="K243" s="12"/>
      <c r="L243" s="12"/>
    </row>
    <row r="244" spans="1:12" ht="16" x14ac:dyDescent="0.4">
      <c r="A244" s="13" t="s">
        <v>273</v>
      </c>
      <c r="B244" s="12"/>
      <c r="C244" s="12"/>
      <c r="D244" s="12"/>
      <c r="E244" s="15"/>
      <c r="F244" s="17"/>
      <c r="G244" s="15"/>
      <c r="H244" s="12"/>
      <c r="I244" s="12"/>
      <c r="J244" s="12"/>
      <c r="K244" s="12"/>
      <c r="L244" s="12"/>
    </row>
    <row r="245" spans="1:12" ht="16" x14ac:dyDescent="0.4">
      <c r="A245" s="13" t="s">
        <v>161</v>
      </c>
      <c r="B245" s="12"/>
      <c r="C245" s="12"/>
      <c r="D245" s="12"/>
      <c r="E245" s="15"/>
      <c r="F245" s="17"/>
      <c r="G245" s="15"/>
      <c r="H245" s="12"/>
      <c r="I245" s="12"/>
      <c r="J245" s="12"/>
      <c r="K245" s="12"/>
      <c r="L245" s="12"/>
    </row>
    <row r="246" spans="1:12" ht="16" x14ac:dyDescent="0.4">
      <c r="A246" s="13" t="s">
        <v>162</v>
      </c>
      <c r="B246" s="12"/>
      <c r="C246" s="12"/>
      <c r="D246" s="12"/>
      <c r="E246" s="15"/>
      <c r="F246" s="17"/>
      <c r="G246" s="15"/>
      <c r="H246" s="12"/>
      <c r="I246" s="12"/>
      <c r="J246" s="12"/>
      <c r="K246" s="12"/>
      <c r="L246" s="12"/>
    </row>
    <row r="247" spans="1:12" ht="16" x14ac:dyDescent="0.4">
      <c r="A247" s="13" t="s">
        <v>163</v>
      </c>
      <c r="B247" s="12"/>
      <c r="C247" s="12"/>
      <c r="D247" s="12"/>
      <c r="E247" s="15"/>
      <c r="F247" s="17"/>
      <c r="G247" s="15"/>
      <c r="H247" s="12"/>
      <c r="I247" s="12"/>
      <c r="J247" s="12"/>
      <c r="K247" s="12"/>
      <c r="L247" s="12"/>
    </row>
    <row r="248" spans="1:12" ht="16" x14ac:dyDescent="0.4">
      <c r="A248" s="13" t="s">
        <v>164</v>
      </c>
      <c r="B248" s="12"/>
      <c r="C248" s="12"/>
      <c r="D248" s="12"/>
      <c r="E248" s="15"/>
      <c r="F248" s="17"/>
      <c r="G248" s="15"/>
      <c r="H248" s="12"/>
      <c r="I248" s="12"/>
      <c r="J248" s="12"/>
      <c r="K248" s="12"/>
      <c r="L248" s="12"/>
    </row>
    <row r="249" spans="1:12" ht="15.5" x14ac:dyDescent="0.35">
      <c r="A249" s="12"/>
      <c r="B249" s="12"/>
      <c r="C249" s="12"/>
      <c r="D249" s="12"/>
      <c r="E249" s="15"/>
      <c r="F249" s="17"/>
      <c r="G249" s="15"/>
      <c r="H249" s="12"/>
      <c r="I249" s="12"/>
      <c r="J249" s="12"/>
      <c r="K249" s="12"/>
      <c r="L249" s="12"/>
    </row>
    <row r="250" spans="1:12" ht="15.5" x14ac:dyDescent="0.35">
      <c r="A250" s="12"/>
      <c r="B250" s="12"/>
      <c r="C250" s="12"/>
      <c r="D250" s="12"/>
      <c r="E250" s="15"/>
      <c r="F250" s="17"/>
      <c r="G250" s="15"/>
      <c r="H250" s="12"/>
      <c r="I250" s="12"/>
      <c r="J250" s="12"/>
      <c r="K250" s="12"/>
      <c r="L250" s="12"/>
    </row>
    <row r="251" spans="1:12" ht="18" x14ac:dyDescent="0.4">
      <c r="A251" s="14" t="s">
        <v>165</v>
      </c>
      <c r="B251" s="12"/>
      <c r="C251" s="12"/>
      <c r="D251" s="12"/>
      <c r="E251" s="15"/>
      <c r="F251" s="17"/>
      <c r="G251" s="15"/>
      <c r="H251" s="12"/>
      <c r="I251" s="12"/>
      <c r="J251" s="12"/>
      <c r="K251" s="12"/>
      <c r="L251" s="12"/>
    </row>
    <row r="252" spans="1:12" ht="15.5" x14ac:dyDescent="0.35">
      <c r="A252" s="12"/>
      <c r="B252" s="12"/>
      <c r="C252" s="12"/>
      <c r="D252" s="12"/>
      <c r="E252" s="15"/>
      <c r="F252" s="17"/>
      <c r="G252" s="15"/>
      <c r="H252" s="12"/>
      <c r="I252" s="12"/>
      <c r="J252" s="12"/>
      <c r="K252" s="12"/>
      <c r="L252" s="12"/>
    </row>
    <row r="253" spans="1:12" ht="17.399999999999999" customHeight="1" x14ac:dyDescent="0.35">
      <c r="A253" s="218" t="s">
        <v>166</v>
      </c>
      <c r="B253" s="218"/>
      <c r="C253" s="218"/>
      <c r="D253" s="218"/>
      <c r="E253" s="218"/>
      <c r="F253" s="218"/>
      <c r="G253" s="218"/>
      <c r="H253" s="218"/>
      <c r="I253" s="218"/>
      <c r="J253" s="218"/>
      <c r="K253" s="218"/>
      <c r="L253" s="72"/>
    </row>
    <row r="254" spans="1:12" ht="15.65" customHeight="1" x14ac:dyDescent="0.35">
      <c r="A254" s="219" t="s">
        <v>136</v>
      </c>
      <c r="B254" s="219"/>
      <c r="C254" s="219"/>
      <c r="D254" s="221" t="s">
        <v>167</v>
      </c>
      <c r="E254" s="222"/>
      <c r="F254" s="222"/>
      <c r="G254" s="222" t="s">
        <v>332</v>
      </c>
      <c r="H254" s="222" t="s">
        <v>168</v>
      </c>
      <c r="I254" s="222" t="s">
        <v>169</v>
      </c>
      <c r="J254" s="222" t="s">
        <v>170</v>
      </c>
      <c r="K254" s="224"/>
      <c r="L254" s="72"/>
    </row>
    <row r="255" spans="1:12" ht="31" x14ac:dyDescent="0.35">
      <c r="A255" s="220"/>
      <c r="B255" s="220"/>
      <c r="C255" s="220"/>
      <c r="D255" s="78" t="s">
        <v>171</v>
      </c>
      <c r="E255" s="79" t="s">
        <v>172</v>
      </c>
      <c r="F255" s="79" t="s">
        <v>173</v>
      </c>
      <c r="G255" s="223"/>
      <c r="H255" s="223"/>
      <c r="I255" s="223"/>
      <c r="J255" s="79" t="s">
        <v>174</v>
      </c>
      <c r="K255" s="80" t="s">
        <v>175</v>
      </c>
      <c r="L255" s="72"/>
    </row>
    <row r="256" spans="1:12" ht="15.5" x14ac:dyDescent="0.35">
      <c r="A256" s="213" t="s">
        <v>13</v>
      </c>
      <c r="B256" s="81" t="s">
        <v>274</v>
      </c>
      <c r="C256" s="81" t="s">
        <v>177</v>
      </c>
      <c r="D256" s="82">
        <v>36443</v>
      </c>
      <c r="E256" s="83">
        <v>54869</v>
      </c>
      <c r="F256" s="84">
        <v>0.66418196066995938</v>
      </c>
      <c r="G256" s="84">
        <v>0.16418196066995938</v>
      </c>
      <c r="H256" s="84">
        <v>2.0161926454005017E-3</v>
      </c>
      <c r="I256" s="84">
        <v>76.916401181941126</v>
      </c>
      <c r="J256" s="84">
        <v>0</v>
      </c>
      <c r="K256" s="85">
        <v>0</v>
      </c>
      <c r="L256" s="72"/>
    </row>
    <row r="257" spans="1:12" ht="15.5" x14ac:dyDescent="0.35">
      <c r="A257" s="214"/>
      <c r="B257" s="87" t="s">
        <v>275</v>
      </c>
      <c r="C257" s="87" t="s">
        <v>177</v>
      </c>
      <c r="D257" s="88">
        <v>33925</v>
      </c>
      <c r="E257" s="89">
        <v>54869</v>
      </c>
      <c r="F257" s="90">
        <v>0.61829083817820629</v>
      </c>
      <c r="G257" s="90">
        <v>0.11829083817820629</v>
      </c>
      <c r="H257" s="90">
        <v>2.0739542648918162E-3</v>
      </c>
      <c r="I257" s="90">
        <v>55.417206179873332</v>
      </c>
      <c r="J257" s="90">
        <v>0</v>
      </c>
      <c r="K257" s="91">
        <v>0</v>
      </c>
      <c r="L257" s="72"/>
    </row>
    <row r="258" spans="1:12" ht="15.5" x14ac:dyDescent="0.35">
      <c r="A258" s="214"/>
      <c r="B258" s="87" t="s">
        <v>276</v>
      </c>
      <c r="C258" s="87" t="s">
        <v>177</v>
      </c>
      <c r="D258" s="88">
        <v>32655</v>
      </c>
      <c r="E258" s="89">
        <v>54869</v>
      </c>
      <c r="F258" s="90">
        <v>0.59514479943137288</v>
      </c>
      <c r="G258" s="90">
        <v>9.5144799431372884E-2</v>
      </c>
      <c r="H258" s="90">
        <v>2.0955482266925476E-3</v>
      </c>
      <c r="I258" s="90">
        <v>44.573688446503155</v>
      </c>
      <c r="J258" s="90">
        <v>0</v>
      </c>
      <c r="K258" s="91">
        <v>0</v>
      </c>
      <c r="L258" s="72"/>
    </row>
    <row r="259" spans="1:12" ht="15.5" x14ac:dyDescent="0.35">
      <c r="A259" s="214"/>
      <c r="B259" s="87" t="s">
        <v>277</v>
      </c>
      <c r="C259" s="87" t="s">
        <v>177</v>
      </c>
      <c r="D259" s="88">
        <v>35105</v>
      </c>
      <c r="E259" s="89">
        <v>54869</v>
      </c>
      <c r="F259" s="90">
        <v>0.63979660646266567</v>
      </c>
      <c r="G259" s="90">
        <v>0.13979660646266567</v>
      </c>
      <c r="H259" s="90">
        <v>2.049421762324317E-3</v>
      </c>
      <c r="I259" s="90">
        <v>65.49228564867397</v>
      </c>
      <c r="J259" s="90">
        <v>0</v>
      </c>
      <c r="K259" s="91">
        <v>0</v>
      </c>
      <c r="L259" s="72"/>
    </row>
    <row r="260" spans="1:12" ht="15.5" x14ac:dyDescent="0.35">
      <c r="A260" s="214"/>
      <c r="B260" s="87" t="s">
        <v>278</v>
      </c>
      <c r="C260" s="87" t="s">
        <v>177</v>
      </c>
      <c r="D260" s="88">
        <v>30532</v>
      </c>
      <c r="E260" s="89">
        <v>54869</v>
      </c>
      <c r="F260" s="90">
        <v>0.55645264174670583</v>
      </c>
      <c r="G260" s="90">
        <v>5.6452641746705834E-2</v>
      </c>
      <c r="H260" s="90">
        <v>2.1209018951853188E-3</v>
      </c>
      <c r="I260" s="90">
        <v>26.447083605601669</v>
      </c>
      <c r="J260" s="90">
        <v>0</v>
      </c>
      <c r="K260" s="91">
        <v>0</v>
      </c>
      <c r="L260" s="72"/>
    </row>
    <row r="261" spans="1:12" ht="15.5" x14ac:dyDescent="0.35">
      <c r="A261" s="214"/>
      <c r="B261" s="87" t="s">
        <v>279</v>
      </c>
      <c r="C261" s="87" t="s">
        <v>177</v>
      </c>
      <c r="D261" s="88">
        <v>34381</v>
      </c>
      <c r="E261" s="89">
        <v>54869</v>
      </c>
      <c r="F261" s="90">
        <v>0.62660154185423467</v>
      </c>
      <c r="G261" s="90">
        <v>0.12660154185423467</v>
      </c>
      <c r="H261" s="90">
        <v>2.0649924454535008E-3</v>
      </c>
      <c r="I261" s="90">
        <v>59.310626720359004</v>
      </c>
      <c r="J261" s="90">
        <v>0</v>
      </c>
      <c r="K261" s="91">
        <v>0</v>
      </c>
      <c r="L261" s="72"/>
    </row>
    <row r="262" spans="1:12" ht="15.5" x14ac:dyDescent="0.35">
      <c r="A262" s="214"/>
      <c r="B262" s="87" t="s">
        <v>280</v>
      </c>
      <c r="C262" s="87" t="s">
        <v>177</v>
      </c>
      <c r="D262" s="88">
        <v>42370</v>
      </c>
      <c r="E262" s="89">
        <v>54869</v>
      </c>
      <c r="F262" s="90">
        <v>0.77220288323096831</v>
      </c>
      <c r="G262" s="90">
        <v>0.27220288323096831</v>
      </c>
      <c r="H262" s="90">
        <v>1.7905081340694523E-3</v>
      </c>
      <c r="I262" s="90">
        <v>127.52233000531517</v>
      </c>
      <c r="J262" s="90">
        <v>0</v>
      </c>
      <c r="K262" s="91">
        <v>0</v>
      </c>
      <c r="L262" s="72"/>
    </row>
    <row r="263" spans="1:12" ht="15.5" x14ac:dyDescent="0.35">
      <c r="A263" s="215"/>
      <c r="B263" s="87" t="s">
        <v>281</v>
      </c>
      <c r="C263" s="87" t="s">
        <v>177</v>
      </c>
      <c r="D263" s="88">
        <v>36572</v>
      </c>
      <c r="E263" s="89">
        <v>54869</v>
      </c>
      <c r="F263" s="90">
        <v>0.66653301499936213</v>
      </c>
      <c r="G263" s="90">
        <v>0.16653301499936213</v>
      </c>
      <c r="H263" s="90">
        <v>2.0126753694610458E-3</v>
      </c>
      <c r="I263" s="90">
        <v>78.017829361157467</v>
      </c>
      <c r="J263" s="90">
        <v>0</v>
      </c>
      <c r="K263" s="91">
        <v>0</v>
      </c>
      <c r="L263" s="72"/>
    </row>
    <row r="264" spans="1:12" ht="15.5" x14ac:dyDescent="0.35">
      <c r="A264" s="215" t="s">
        <v>14</v>
      </c>
      <c r="B264" s="87" t="s">
        <v>274</v>
      </c>
      <c r="C264" s="87" t="s">
        <v>177</v>
      </c>
      <c r="D264" s="88">
        <v>25467</v>
      </c>
      <c r="E264" s="89">
        <v>35192</v>
      </c>
      <c r="F264" s="90">
        <v>0.72365878608774725</v>
      </c>
      <c r="G264" s="90">
        <v>0.22365878608774725</v>
      </c>
      <c r="H264" s="90">
        <v>2.383788804078588E-3</v>
      </c>
      <c r="I264" s="90">
        <v>83.914678222505472</v>
      </c>
      <c r="J264" s="90">
        <v>0</v>
      </c>
      <c r="K264" s="91">
        <v>0</v>
      </c>
      <c r="L264" s="72"/>
    </row>
    <row r="265" spans="1:12" ht="15.5" x14ac:dyDescent="0.35">
      <c r="A265" s="214"/>
      <c r="B265" s="87" t="s">
        <v>275</v>
      </c>
      <c r="C265" s="87" t="s">
        <v>177</v>
      </c>
      <c r="D265" s="88">
        <v>23938</v>
      </c>
      <c r="E265" s="89">
        <v>35192</v>
      </c>
      <c r="F265" s="90">
        <v>0.68021141168447374</v>
      </c>
      <c r="G265" s="90">
        <v>0.18021141168447374</v>
      </c>
      <c r="H265" s="90">
        <v>2.4861736732134055E-3</v>
      </c>
      <c r="I265" s="90">
        <v>67.613630960123203</v>
      </c>
      <c r="J265" s="90">
        <v>0</v>
      </c>
      <c r="K265" s="91">
        <v>0</v>
      </c>
      <c r="L265" s="72"/>
    </row>
    <row r="266" spans="1:12" ht="15.5" x14ac:dyDescent="0.35">
      <c r="A266" s="214"/>
      <c r="B266" s="87" t="s">
        <v>276</v>
      </c>
      <c r="C266" s="87" t="s">
        <v>177</v>
      </c>
      <c r="D266" s="88">
        <v>22169</v>
      </c>
      <c r="E266" s="89">
        <v>35192</v>
      </c>
      <c r="F266" s="90">
        <v>0.62994430552398273</v>
      </c>
      <c r="G266" s="90">
        <v>0.12994430552398273</v>
      </c>
      <c r="H266" s="90">
        <v>2.5737280070405851E-3</v>
      </c>
      <c r="I266" s="90">
        <v>48.753884323658689</v>
      </c>
      <c r="J266" s="90">
        <v>0</v>
      </c>
      <c r="K266" s="91">
        <v>0</v>
      </c>
      <c r="L266" s="72"/>
    </row>
    <row r="267" spans="1:12" ht="15.5" x14ac:dyDescent="0.35">
      <c r="A267" s="214"/>
      <c r="B267" s="87" t="s">
        <v>277</v>
      </c>
      <c r="C267" s="87" t="s">
        <v>177</v>
      </c>
      <c r="D267" s="88">
        <v>23972</v>
      </c>
      <c r="E267" s="89">
        <v>35192</v>
      </c>
      <c r="F267" s="90">
        <v>0.6811775403500796</v>
      </c>
      <c r="G267" s="90">
        <v>0.1811775403500796</v>
      </c>
      <c r="H267" s="90">
        <v>2.484177589235418E-3</v>
      </c>
      <c r="I267" s="90">
        <v>67.976113371451518</v>
      </c>
      <c r="J267" s="90">
        <v>0</v>
      </c>
      <c r="K267" s="91">
        <v>0</v>
      </c>
      <c r="L267" s="72"/>
    </row>
    <row r="268" spans="1:12" ht="15.5" x14ac:dyDescent="0.35">
      <c r="A268" s="214"/>
      <c r="B268" s="87" t="s">
        <v>278</v>
      </c>
      <c r="C268" s="87" t="s">
        <v>177</v>
      </c>
      <c r="D268" s="88">
        <v>21642</v>
      </c>
      <c r="E268" s="89">
        <v>35192</v>
      </c>
      <c r="F268" s="90">
        <v>0.61496931120709253</v>
      </c>
      <c r="G268" s="90">
        <v>0.11496931120709253</v>
      </c>
      <c r="H268" s="90">
        <v>2.5938951701860885E-3</v>
      </c>
      <c r="I268" s="90">
        <v>43.135406948069765</v>
      </c>
      <c r="J268" s="90">
        <v>0</v>
      </c>
      <c r="K268" s="91">
        <v>0</v>
      </c>
      <c r="L268" s="72"/>
    </row>
    <row r="269" spans="1:12" ht="15.5" x14ac:dyDescent="0.35">
      <c r="A269" s="214"/>
      <c r="B269" s="87" t="s">
        <v>279</v>
      </c>
      <c r="C269" s="87" t="s">
        <v>177</v>
      </c>
      <c r="D269" s="88">
        <v>24159</v>
      </c>
      <c r="E269" s="89">
        <v>35192</v>
      </c>
      <c r="F269" s="90">
        <v>0.68649124801091155</v>
      </c>
      <c r="G269" s="90">
        <v>0.18649124801091155</v>
      </c>
      <c r="H269" s="90">
        <v>2.4729786247465664E-3</v>
      </c>
      <c r="I269" s="90">
        <v>69.96976663375726</v>
      </c>
      <c r="J269" s="90">
        <v>0</v>
      </c>
      <c r="K269" s="91">
        <v>0</v>
      </c>
      <c r="L269" s="72"/>
    </row>
    <row r="270" spans="1:12" ht="15.5" x14ac:dyDescent="0.35">
      <c r="A270" s="214"/>
      <c r="B270" s="87" t="s">
        <v>280</v>
      </c>
      <c r="C270" s="87" t="s">
        <v>177</v>
      </c>
      <c r="D270" s="88">
        <v>28825</v>
      </c>
      <c r="E270" s="89">
        <v>35192</v>
      </c>
      <c r="F270" s="90">
        <v>0.81907819959081607</v>
      </c>
      <c r="G270" s="90">
        <v>0.31907819959081607</v>
      </c>
      <c r="H270" s="90">
        <v>2.0520415938622043E-3</v>
      </c>
      <c r="I270" s="90">
        <v>119.71514696487282</v>
      </c>
      <c r="J270" s="90">
        <v>0</v>
      </c>
      <c r="K270" s="91">
        <v>0</v>
      </c>
      <c r="L270" s="72"/>
    </row>
    <row r="271" spans="1:12" ht="15.5" x14ac:dyDescent="0.35">
      <c r="A271" s="216"/>
      <c r="B271" s="92" t="s">
        <v>281</v>
      </c>
      <c r="C271" s="92" t="s">
        <v>177</v>
      </c>
      <c r="D271" s="93">
        <v>24871</v>
      </c>
      <c r="E271" s="94">
        <v>35192</v>
      </c>
      <c r="F271" s="95">
        <v>0.70672311889065698</v>
      </c>
      <c r="G271" s="95">
        <v>0.20672311889065698</v>
      </c>
      <c r="H271" s="95">
        <v>2.4268424855694074E-3</v>
      </c>
      <c r="I271" s="95">
        <v>77.560574776867909</v>
      </c>
      <c r="J271" s="95">
        <v>0</v>
      </c>
      <c r="K271" s="96">
        <v>0</v>
      </c>
      <c r="L271" s="72"/>
    </row>
    <row r="272" spans="1:12" ht="15" customHeight="1" x14ac:dyDescent="0.35">
      <c r="A272" s="217" t="s">
        <v>193</v>
      </c>
      <c r="B272" s="217"/>
      <c r="C272" s="217"/>
      <c r="D272" s="217"/>
      <c r="E272" s="217"/>
      <c r="F272" s="217"/>
      <c r="G272" s="217"/>
      <c r="H272" s="217"/>
      <c r="I272" s="217"/>
      <c r="J272" s="217"/>
      <c r="K272" s="217"/>
      <c r="L272" s="72"/>
    </row>
    <row r="273" spans="1:12" ht="15.5" x14ac:dyDescent="0.35">
      <c r="A273" s="12"/>
      <c r="B273" s="12"/>
      <c r="C273" s="12"/>
      <c r="D273" s="12"/>
      <c r="E273" s="15"/>
      <c r="F273" s="17"/>
      <c r="G273" s="15"/>
      <c r="H273" s="12"/>
      <c r="I273" s="12"/>
      <c r="J273" s="12"/>
      <c r="K273" s="12"/>
      <c r="L273" s="12"/>
    </row>
    <row r="274" spans="1:12" ht="15.5" x14ac:dyDescent="0.35">
      <c r="A274" s="12"/>
      <c r="B274" s="12"/>
      <c r="C274" s="12"/>
      <c r="D274" s="12"/>
      <c r="E274" s="15"/>
      <c r="F274" s="17"/>
      <c r="G274" s="15"/>
      <c r="H274" s="12"/>
      <c r="I274" s="12"/>
      <c r="J274" s="12"/>
      <c r="K274" s="12"/>
      <c r="L274" s="12"/>
    </row>
    <row r="275" spans="1:12" ht="15.5" x14ac:dyDescent="0.35">
      <c r="A275" s="12"/>
      <c r="B275" s="12"/>
      <c r="C275" s="12"/>
      <c r="D275" s="12"/>
      <c r="E275" s="15"/>
      <c r="F275" s="17"/>
      <c r="G275" s="15"/>
      <c r="H275" s="12"/>
      <c r="I275" s="12"/>
      <c r="J275" s="12"/>
      <c r="K275" s="12"/>
      <c r="L275" s="12"/>
    </row>
    <row r="276" spans="1:12" ht="15.5" x14ac:dyDescent="0.35">
      <c r="A276" s="12"/>
      <c r="B276" s="12"/>
      <c r="C276" s="12"/>
      <c r="D276" s="12"/>
      <c r="E276" s="15"/>
      <c r="F276" s="17"/>
      <c r="G276" s="15"/>
      <c r="H276" s="12"/>
      <c r="I276" s="12"/>
      <c r="J276" s="12"/>
      <c r="K276" s="12"/>
      <c r="L276" s="12"/>
    </row>
    <row r="277" spans="1:12" ht="16" x14ac:dyDescent="0.4">
      <c r="A277" s="13" t="s">
        <v>282</v>
      </c>
      <c r="B277" s="12"/>
      <c r="C277" s="12"/>
      <c r="D277" s="12"/>
      <c r="E277" s="15"/>
      <c r="F277" s="17"/>
      <c r="G277" s="15"/>
      <c r="H277" s="12"/>
      <c r="I277" s="12"/>
      <c r="J277" s="12"/>
      <c r="K277" s="12"/>
      <c r="L277" s="12"/>
    </row>
    <row r="278" spans="1:12" ht="15.5" x14ac:dyDescent="0.35">
      <c r="A278" s="12"/>
      <c r="B278" s="12"/>
      <c r="C278" s="12"/>
      <c r="D278" s="12"/>
      <c r="E278" s="15"/>
      <c r="F278" s="17"/>
      <c r="G278" s="15"/>
      <c r="H278" s="12"/>
      <c r="I278" s="12"/>
      <c r="J278" s="12"/>
      <c r="K278" s="12"/>
      <c r="L278" s="12"/>
    </row>
    <row r="279" spans="1:12" ht="16" x14ac:dyDescent="0.4">
      <c r="A279" s="13" t="s">
        <v>235</v>
      </c>
      <c r="B279" s="12"/>
      <c r="C279" s="12"/>
      <c r="D279" s="12"/>
      <c r="E279" s="15"/>
      <c r="F279" s="17"/>
      <c r="G279" s="15"/>
      <c r="H279" s="12"/>
      <c r="I279" s="12"/>
      <c r="J279" s="12"/>
      <c r="K279" s="12"/>
      <c r="L279" s="12"/>
    </row>
    <row r="280" spans="1:12" ht="16" x14ac:dyDescent="0.4">
      <c r="A280" s="13" t="s">
        <v>283</v>
      </c>
      <c r="B280" s="12"/>
      <c r="C280" s="12"/>
      <c r="D280" s="12"/>
      <c r="E280" s="15"/>
      <c r="F280" s="17"/>
      <c r="G280" s="15"/>
      <c r="H280" s="12"/>
      <c r="I280" s="12"/>
      <c r="J280" s="12"/>
      <c r="K280" s="12"/>
      <c r="L280" s="12"/>
    </row>
    <row r="281" spans="1:12" ht="16" x14ac:dyDescent="0.4">
      <c r="A281" s="13" t="s">
        <v>157</v>
      </c>
      <c r="B281" s="12"/>
      <c r="C281" s="12"/>
      <c r="D281" s="12"/>
      <c r="E281" s="15"/>
      <c r="F281" s="17"/>
      <c r="G281" s="15"/>
      <c r="H281" s="12"/>
      <c r="I281" s="12"/>
      <c r="J281" s="12"/>
      <c r="K281" s="12"/>
      <c r="L281" s="12"/>
    </row>
    <row r="282" spans="1:12" ht="16" x14ac:dyDescent="0.4">
      <c r="A282" s="13" t="s">
        <v>284</v>
      </c>
      <c r="B282" s="12"/>
      <c r="C282" s="12"/>
      <c r="D282" s="12"/>
      <c r="E282" s="15"/>
      <c r="F282" s="17"/>
      <c r="G282" s="15"/>
      <c r="H282" s="12"/>
      <c r="I282" s="12"/>
      <c r="J282" s="12"/>
      <c r="K282" s="12"/>
      <c r="L282" s="12"/>
    </row>
    <row r="283" spans="1:12" ht="16" x14ac:dyDescent="0.4">
      <c r="A283" s="13" t="s">
        <v>285</v>
      </c>
      <c r="B283" s="12"/>
      <c r="C283" s="12"/>
      <c r="D283" s="12"/>
      <c r="E283" s="15"/>
      <c r="F283" s="17"/>
      <c r="G283" s="15"/>
      <c r="H283" s="12"/>
      <c r="I283" s="12"/>
      <c r="J283" s="12"/>
      <c r="K283" s="12"/>
      <c r="L283" s="12"/>
    </row>
    <row r="284" spans="1:12" ht="16" x14ac:dyDescent="0.4">
      <c r="A284" s="13" t="s">
        <v>286</v>
      </c>
      <c r="B284" s="12"/>
      <c r="C284" s="12"/>
      <c r="D284" s="12"/>
      <c r="E284" s="15"/>
      <c r="F284" s="17"/>
      <c r="G284" s="15"/>
      <c r="H284" s="12"/>
      <c r="I284" s="12"/>
      <c r="J284" s="12"/>
      <c r="K284" s="12"/>
      <c r="L284" s="12"/>
    </row>
    <row r="285" spans="1:12" ht="16" x14ac:dyDescent="0.4">
      <c r="A285" s="13" t="s">
        <v>287</v>
      </c>
      <c r="B285" s="12"/>
      <c r="C285" s="12"/>
      <c r="D285" s="12"/>
      <c r="E285" s="15"/>
      <c r="F285" s="17"/>
      <c r="G285" s="15"/>
      <c r="H285" s="12"/>
      <c r="I285" s="12"/>
      <c r="J285" s="12"/>
      <c r="K285" s="12"/>
      <c r="L285" s="12"/>
    </row>
    <row r="286" spans="1:12" ht="16" x14ac:dyDescent="0.4">
      <c r="A286" s="13" t="s">
        <v>288</v>
      </c>
      <c r="B286" s="12"/>
      <c r="C286" s="12"/>
      <c r="D286" s="12"/>
      <c r="E286" s="15"/>
      <c r="F286" s="17"/>
      <c r="G286" s="15"/>
      <c r="H286" s="12"/>
      <c r="I286" s="12"/>
      <c r="J286" s="12"/>
      <c r="K286" s="12"/>
      <c r="L286" s="12"/>
    </row>
    <row r="287" spans="1:12" ht="16" x14ac:dyDescent="0.4">
      <c r="A287" s="13" t="s">
        <v>289</v>
      </c>
      <c r="B287" s="12"/>
      <c r="C287" s="12"/>
      <c r="D287" s="12"/>
      <c r="E287" s="15"/>
      <c r="F287" s="17"/>
      <c r="G287" s="15"/>
      <c r="H287" s="12"/>
      <c r="I287" s="12"/>
      <c r="J287" s="12"/>
      <c r="K287" s="12"/>
      <c r="L287" s="12"/>
    </row>
    <row r="288" spans="1:12" ht="16" x14ac:dyDescent="0.4">
      <c r="A288" s="13" t="s">
        <v>161</v>
      </c>
      <c r="B288" s="12"/>
      <c r="C288" s="12"/>
      <c r="D288" s="12"/>
      <c r="E288" s="15"/>
      <c r="F288" s="17"/>
      <c r="G288" s="15"/>
      <c r="H288" s="12"/>
      <c r="I288" s="12"/>
      <c r="J288" s="12"/>
      <c r="K288" s="12"/>
      <c r="L288" s="12"/>
    </row>
    <row r="289" spans="1:12" ht="16" x14ac:dyDescent="0.4">
      <c r="A289" s="13" t="s">
        <v>162</v>
      </c>
      <c r="B289" s="12"/>
      <c r="C289" s="12"/>
      <c r="D289" s="12"/>
      <c r="E289" s="15"/>
      <c r="F289" s="17"/>
      <c r="G289" s="15"/>
      <c r="H289" s="12"/>
      <c r="I289" s="12"/>
      <c r="J289" s="12"/>
      <c r="K289" s="12"/>
      <c r="L289" s="12"/>
    </row>
    <row r="290" spans="1:12" ht="16" x14ac:dyDescent="0.4">
      <c r="A290" s="13" t="s">
        <v>163</v>
      </c>
      <c r="B290" s="12"/>
      <c r="C290" s="12"/>
      <c r="D290" s="12"/>
      <c r="E290" s="15"/>
      <c r="F290" s="17"/>
      <c r="G290" s="15"/>
      <c r="H290" s="12"/>
      <c r="I290" s="12"/>
      <c r="J290" s="12"/>
      <c r="K290" s="12"/>
      <c r="L290" s="12"/>
    </row>
    <row r="291" spans="1:12" ht="16" x14ac:dyDescent="0.4">
      <c r="A291" s="13" t="s">
        <v>164</v>
      </c>
      <c r="B291" s="12"/>
      <c r="C291" s="12"/>
      <c r="D291" s="12"/>
      <c r="E291" s="15"/>
      <c r="F291" s="17"/>
      <c r="G291" s="15"/>
      <c r="H291" s="12"/>
      <c r="I291" s="12"/>
      <c r="J291" s="12"/>
      <c r="K291" s="12"/>
      <c r="L291" s="12"/>
    </row>
    <row r="292" spans="1:12" ht="15.5" x14ac:dyDescent="0.35">
      <c r="A292" s="12"/>
      <c r="B292" s="12"/>
      <c r="C292" s="12"/>
      <c r="D292" s="12"/>
      <c r="E292" s="15"/>
      <c r="F292" s="17"/>
      <c r="G292" s="15"/>
      <c r="H292" s="12"/>
      <c r="I292" s="12"/>
      <c r="J292" s="12"/>
      <c r="K292" s="12"/>
      <c r="L292" s="12"/>
    </row>
    <row r="293" spans="1:12" ht="15.5" x14ac:dyDescent="0.35">
      <c r="A293" s="12"/>
      <c r="B293" s="12"/>
      <c r="C293" s="12"/>
      <c r="D293" s="12"/>
      <c r="E293" s="15"/>
      <c r="F293" s="17"/>
      <c r="G293" s="15"/>
      <c r="H293" s="12"/>
      <c r="I293" s="12"/>
      <c r="J293" s="12"/>
      <c r="K293" s="12"/>
      <c r="L293" s="12"/>
    </row>
    <row r="294" spans="1:12" ht="18" x14ac:dyDescent="0.4">
      <c r="A294" s="14" t="s">
        <v>165</v>
      </c>
      <c r="B294" s="12"/>
      <c r="C294" s="12"/>
      <c r="D294" s="12"/>
      <c r="E294" s="15"/>
      <c r="F294" s="17"/>
      <c r="G294" s="15"/>
      <c r="H294" s="12"/>
      <c r="I294" s="12"/>
      <c r="J294" s="12"/>
      <c r="K294" s="12"/>
      <c r="L294" s="12"/>
    </row>
    <row r="295" spans="1:12" ht="15.5" x14ac:dyDescent="0.35">
      <c r="A295" s="12"/>
      <c r="B295" s="12"/>
      <c r="C295" s="12"/>
      <c r="D295" s="12"/>
      <c r="E295" s="15"/>
      <c r="F295" s="17"/>
      <c r="G295" s="15"/>
      <c r="H295" s="12"/>
      <c r="I295" s="12"/>
      <c r="J295" s="12"/>
      <c r="K295" s="12"/>
      <c r="L295" s="12"/>
    </row>
    <row r="296" spans="1:12" ht="17.399999999999999" customHeight="1" x14ac:dyDescent="0.35">
      <c r="A296" s="218" t="s">
        <v>166</v>
      </c>
      <c r="B296" s="218"/>
      <c r="C296" s="218"/>
      <c r="D296" s="218"/>
      <c r="E296" s="218"/>
      <c r="F296" s="218"/>
      <c r="G296" s="218"/>
      <c r="H296" s="218"/>
      <c r="I296" s="218"/>
      <c r="J296" s="218"/>
      <c r="K296" s="218"/>
      <c r="L296" s="72"/>
    </row>
    <row r="297" spans="1:12" ht="15.65" customHeight="1" x14ac:dyDescent="0.35">
      <c r="A297" s="219" t="s">
        <v>136</v>
      </c>
      <c r="B297" s="219"/>
      <c r="C297" s="219"/>
      <c r="D297" s="221" t="s">
        <v>167</v>
      </c>
      <c r="E297" s="222"/>
      <c r="F297" s="222"/>
      <c r="G297" s="222" t="s">
        <v>332</v>
      </c>
      <c r="H297" s="222" t="s">
        <v>168</v>
      </c>
      <c r="I297" s="222" t="s">
        <v>169</v>
      </c>
      <c r="J297" s="222" t="s">
        <v>170</v>
      </c>
      <c r="K297" s="224"/>
      <c r="L297" s="72"/>
    </row>
    <row r="298" spans="1:12" ht="31" x14ac:dyDescent="0.35">
      <c r="A298" s="220"/>
      <c r="B298" s="220"/>
      <c r="C298" s="220"/>
      <c r="D298" s="78" t="s">
        <v>171</v>
      </c>
      <c r="E298" s="79" t="s">
        <v>172</v>
      </c>
      <c r="F298" s="79" t="s">
        <v>173</v>
      </c>
      <c r="G298" s="223"/>
      <c r="H298" s="223"/>
      <c r="I298" s="223"/>
      <c r="J298" s="79" t="s">
        <v>174</v>
      </c>
      <c r="K298" s="80" t="s">
        <v>175</v>
      </c>
      <c r="L298" s="72"/>
    </row>
    <row r="299" spans="1:12" ht="31" x14ac:dyDescent="0.35">
      <c r="A299" s="213" t="s">
        <v>16</v>
      </c>
      <c r="B299" s="81" t="s">
        <v>290</v>
      </c>
      <c r="C299" s="81" t="s">
        <v>177</v>
      </c>
      <c r="D299" s="82">
        <v>16021</v>
      </c>
      <c r="E299" s="83">
        <v>18504</v>
      </c>
      <c r="F299" s="84">
        <v>0.86581279723303073</v>
      </c>
      <c r="G299" s="84">
        <v>0.36581279723303073</v>
      </c>
      <c r="H299" s="84">
        <v>2.5057326985320981E-3</v>
      </c>
      <c r="I299" s="84">
        <v>99.522596920908057</v>
      </c>
      <c r="J299" s="84">
        <v>0</v>
      </c>
      <c r="K299" s="85">
        <v>0</v>
      </c>
      <c r="L299" s="72"/>
    </row>
    <row r="300" spans="1:12" ht="15.5" x14ac:dyDescent="0.35">
      <c r="A300" s="214"/>
      <c r="B300" s="87" t="s">
        <v>291</v>
      </c>
      <c r="C300" s="87" t="s">
        <v>177</v>
      </c>
      <c r="D300" s="88">
        <v>12576</v>
      </c>
      <c r="E300" s="89">
        <v>18504</v>
      </c>
      <c r="F300" s="90">
        <v>0.67963683527885865</v>
      </c>
      <c r="G300" s="90">
        <v>0.17963683527885865</v>
      </c>
      <c r="H300" s="90">
        <v>3.4302591557560636E-3</v>
      </c>
      <c r="I300" s="90">
        <v>48.871784926148379</v>
      </c>
      <c r="J300" s="90">
        <v>0</v>
      </c>
      <c r="K300" s="91">
        <v>0</v>
      </c>
      <c r="L300" s="72"/>
    </row>
    <row r="301" spans="1:12" ht="15.5" x14ac:dyDescent="0.35">
      <c r="A301" s="214"/>
      <c r="B301" s="87" t="s">
        <v>292</v>
      </c>
      <c r="C301" s="87" t="s">
        <v>177</v>
      </c>
      <c r="D301" s="88">
        <v>15623</v>
      </c>
      <c r="E301" s="89">
        <v>18504</v>
      </c>
      <c r="F301" s="90">
        <v>0.84430393428447903</v>
      </c>
      <c r="G301" s="90">
        <v>0.34430393428447903</v>
      </c>
      <c r="H301" s="90">
        <v>2.665357177227851E-3</v>
      </c>
      <c r="I301" s="90">
        <v>93.670921108451054</v>
      </c>
      <c r="J301" s="90">
        <v>0</v>
      </c>
      <c r="K301" s="91">
        <v>0</v>
      </c>
      <c r="L301" s="72"/>
    </row>
    <row r="302" spans="1:12" ht="15.5" x14ac:dyDescent="0.35">
      <c r="A302" s="214"/>
      <c r="B302" s="87" t="s">
        <v>293</v>
      </c>
      <c r="C302" s="87" t="s">
        <v>177</v>
      </c>
      <c r="D302" s="88">
        <v>12883</v>
      </c>
      <c r="E302" s="89">
        <v>18504</v>
      </c>
      <c r="F302" s="90">
        <v>0.69622784262862081</v>
      </c>
      <c r="G302" s="90">
        <v>0.19622784262862081</v>
      </c>
      <c r="H302" s="90">
        <v>3.3807796565447205E-3</v>
      </c>
      <c r="I302" s="90">
        <v>53.385514761385309</v>
      </c>
      <c r="J302" s="90">
        <v>0</v>
      </c>
      <c r="K302" s="91">
        <v>0</v>
      </c>
      <c r="L302" s="72"/>
    </row>
    <row r="303" spans="1:12" ht="15.5" x14ac:dyDescent="0.35">
      <c r="A303" s="214"/>
      <c r="B303" s="87" t="s">
        <v>294</v>
      </c>
      <c r="C303" s="87" t="s">
        <v>177</v>
      </c>
      <c r="D303" s="88">
        <v>13596</v>
      </c>
      <c r="E303" s="89">
        <v>18504</v>
      </c>
      <c r="F303" s="90">
        <v>0.7347600518806745</v>
      </c>
      <c r="G303" s="90">
        <v>0.2347600518806745</v>
      </c>
      <c r="H303" s="90">
        <v>3.2453341914693945E-3</v>
      </c>
      <c r="I303" s="90">
        <v>63.868542033450225</v>
      </c>
      <c r="J303" s="90">
        <v>0</v>
      </c>
      <c r="K303" s="91">
        <v>0</v>
      </c>
      <c r="L303" s="72"/>
    </row>
    <row r="304" spans="1:12" ht="15.5" x14ac:dyDescent="0.35">
      <c r="A304" s="214"/>
      <c r="B304" s="87" t="s">
        <v>295</v>
      </c>
      <c r="C304" s="87" t="s">
        <v>177</v>
      </c>
      <c r="D304" s="88">
        <v>15409</v>
      </c>
      <c r="E304" s="89">
        <v>18504</v>
      </c>
      <c r="F304" s="90">
        <v>0.83273886727194124</v>
      </c>
      <c r="G304" s="90">
        <v>0.33273886727194124</v>
      </c>
      <c r="H304" s="90">
        <v>2.7435894527232624E-3</v>
      </c>
      <c r="I304" s="90">
        <v>90.524542656526947</v>
      </c>
      <c r="J304" s="90">
        <v>0</v>
      </c>
      <c r="K304" s="91">
        <v>0</v>
      </c>
      <c r="L304" s="72"/>
    </row>
    <row r="305" spans="1:12" ht="15" customHeight="1" x14ac:dyDescent="0.35">
      <c r="A305" s="214"/>
      <c r="B305" s="87" t="s">
        <v>296</v>
      </c>
      <c r="C305" s="87" t="s">
        <v>177</v>
      </c>
      <c r="D305" s="88">
        <v>10759</v>
      </c>
      <c r="E305" s="89">
        <v>18504</v>
      </c>
      <c r="F305" s="90">
        <v>0.58144185041072205</v>
      </c>
      <c r="G305" s="90">
        <v>8.144185041072205E-2</v>
      </c>
      <c r="H305" s="90">
        <v>3.626588125079949E-3</v>
      </c>
      <c r="I305" s="90">
        <v>22.156973490886163</v>
      </c>
      <c r="J305" s="90">
        <v>0</v>
      </c>
      <c r="K305" s="91">
        <v>0</v>
      </c>
      <c r="L305" s="72"/>
    </row>
    <row r="306" spans="1:12" ht="15.5" x14ac:dyDescent="0.35">
      <c r="A306" s="214"/>
      <c r="B306" s="87" t="s">
        <v>297</v>
      </c>
      <c r="C306" s="87" t="s">
        <v>177</v>
      </c>
      <c r="D306" s="88">
        <v>8272</v>
      </c>
      <c r="E306" s="89">
        <v>18504</v>
      </c>
      <c r="F306" s="90">
        <v>0.44703847816688286</v>
      </c>
      <c r="G306" s="90">
        <v>-5.2961521833117142E-2</v>
      </c>
      <c r="H306" s="90">
        <v>3.654997623947141E-3</v>
      </c>
      <c r="I306" s="90">
        <v>-14.408648985446874</v>
      </c>
      <c r="J306" s="90">
        <v>2.2827693225036517E-47</v>
      </c>
      <c r="K306" s="91">
        <v>4.5655386450073034E-47</v>
      </c>
      <c r="L306" s="72"/>
    </row>
    <row r="307" spans="1:12" ht="15.5" x14ac:dyDescent="0.35">
      <c r="A307" s="214"/>
      <c r="B307" s="87" t="s">
        <v>298</v>
      </c>
      <c r="C307" s="87" t="s">
        <v>177</v>
      </c>
      <c r="D307" s="88">
        <v>14237</v>
      </c>
      <c r="E307" s="89">
        <v>18504</v>
      </c>
      <c r="F307" s="90">
        <v>0.76940121054907051</v>
      </c>
      <c r="G307" s="90">
        <v>0.26940121054907051</v>
      </c>
      <c r="H307" s="90">
        <v>3.0965074861697465E-3</v>
      </c>
      <c r="I307" s="90">
        <v>73.292974686176194</v>
      </c>
      <c r="J307" s="90">
        <v>0</v>
      </c>
      <c r="K307" s="91">
        <v>0</v>
      </c>
      <c r="L307" s="72"/>
    </row>
    <row r="308" spans="1:12" ht="15.5" x14ac:dyDescent="0.35">
      <c r="A308" s="214"/>
      <c r="B308" s="87" t="s">
        <v>299</v>
      </c>
      <c r="C308" s="87" t="s">
        <v>177</v>
      </c>
      <c r="D308" s="88">
        <v>13475</v>
      </c>
      <c r="E308" s="89">
        <v>18504</v>
      </c>
      <c r="F308" s="90">
        <v>0.72822092520536097</v>
      </c>
      <c r="G308" s="90">
        <v>0.22822092520536097</v>
      </c>
      <c r="H308" s="90">
        <v>3.2704444368704352E-3</v>
      </c>
      <c r="I308" s="90">
        <v>62.089514964838926</v>
      </c>
      <c r="J308" s="90">
        <v>0</v>
      </c>
      <c r="K308" s="91">
        <v>0</v>
      </c>
      <c r="L308" s="72"/>
    </row>
    <row r="309" spans="1:12" ht="15.5" x14ac:dyDescent="0.35">
      <c r="A309" s="214"/>
      <c r="B309" s="87" t="s">
        <v>300</v>
      </c>
      <c r="C309" s="87" t="s">
        <v>177</v>
      </c>
      <c r="D309" s="88">
        <v>10214</v>
      </c>
      <c r="E309" s="89">
        <v>18504</v>
      </c>
      <c r="F309" s="90">
        <v>0.5519887591872028</v>
      </c>
      <c r="G309" s="90">
        <v>5.1988759187202804E-2</v>
      </c>
      <c r="H309" s="90">
        <v>3.655752304124309E-3</v>
      </c>
      <c r="I309" s="90">
        <v>14.144000330612135</v>
      </c>
      <c r="J309" s="90">
        <v>0</v>
      </c>
      <c r="K309" s="91">
        <v>0</v>
      </c>
      <c r="L309" s="72"/>
    </row>
    <row r="310" spans="1:12" ht="31" x14ac:dyDescent="0.35">
      <c r="A310" s="214"/>
      <c r="B310" s="87" t="s">
        <v>301</v>
      </c>
      <c r="C310" s="87" t="s">
        <v>177</v>
      </c>
      <c r="D310" s="88">
        <v>15372</v>
      </c>
      <c r="E310" s="89">
        <v>18504</v>
      </c>
      <c r="F310" s="90">
        <v>0.83073929961089499</v>
      </c>
      <c r="G310" s="90">
        <v>0.33073929961089499</v>
      </c>
      <c r="H310" s="90">
        <v>2.7566246475178653E-3</v>
      </c>
      <c r="I310" s="90">
        <v>89.980542643811091</v>
      </c>
      <c r="J310" s="90">
        <v>0</v>
      </c>
      <c r="K310" s="91">
        <v>0</v>
      </c>
      <c r="L310" s="72"/>
    </row>
    <row r="311" spans="1:12" ht="31" x14ac:dyDescent="0.35">
      <c r="A311" s="214"/>
      <c r="B311" s="87" t="s">
        <v>302</v>
      </c>
      <c r="C311" s="87" t="s">
        <v>177</v>
      </c>
      <c r="D311" s="88">
        <v>17415</v>
      </c>
      <c r="E311" s="89">
        <v>18504</v>
      </c>
      <c r="F311" s="90">
        <v>0.94114785992217898</v>
      </c>
      <c r="G311" s="90">
        <v>0.44114785992217898</v>
      </c>
      <c r="H311" s="90">
        <v>1.7301240756758213E-3</v>
      </c>
      <c r="I311" s="90">
        <v>120.01816496755391</v>
      </c>
      <c r="J311" s="90">
        <v>0</v>
      </c>
      <c r="K311" s="91">
        <v>0</v>
      </c>
      <c r="L311" s="72"/>
    </row>
    <row r="312" spans="1:12" ht="31" x14ac:dyDescent="0.35">
      <c r="A312" s="214"/>
      <c r="B312" s="87" t="s">
        <v>303</v>
      </c>
      <c r="C312" s="87" t="s">
        <v>177</v>
      </c>
      <c r="D312" s="88">
        <v>10859</v>
      </c>
      <c r="E312" s="89">
        <v>18504</v>
      </c>
      <c r="F312" s="90">
        <v>0.58684608733246868</v>
      </c>
      <c r="G312" s="90">
        <v>8.684608733246868E-2</v>
      </c>
      <c r="H312" s="90">
        <v>3.6198054684816795E-3</v>
      </c>
      <c r="I312" s="90">
        <v>23.627243795523601</v>
      </c>
      <c r="J312" s="90">
        <v>0</v>
      </c>
      <c r="K312" s="91">
        <v>0</v>
      </c>
      <c r="L312" s="72"/>
    </row>
    <row r="313" spans="1:12" ht="15.5" x14ac:dyDescent="0.35">
      <c r="A313" s="214"/>
      <c r="B313" s="87" t="s">
        <v>304</v>
      </c>
      <c r="C313" s="87" t="s">
        <v>177</v>
      </c>
      <c r="D313" s="88">
        <v>16833</v>
      </c>
      <c r="E313" s="89">
        <v>18504</v>
      </c>
      <c r="F313" s="90">
        <v>0.90969520103761348</v>
      </c>
      <c r="G313" s="90">
        <v>0.40969520103761348</v>
      </c>
      <c r="H313" s="90">
        <v>2.1070292133369825E-3</v>
      </c>
      <c r="I313" s="90">
        <v>111.46119179456403</v>
      </c>
      <c r="J313" s="90">
        <v>0</v>
      </c>
      <c r="K313" s="91">
        <v>0</v>
      </c>
      <c r="L313" s="72"/>
    </row>
    <row r="314" spans="1:12" ht="15.5" x14ac:dyDescent="0.35">
      <c r="A314" s="214"/>
      <c r="B314" s="87" t="s">
        <v>305</v>
      </c>
      <c r="C314" s="87" t="s">
        <v>177</v>
      </c>
      <c r="D314" s="88">
        <v>15377</v>
      </c>
      <c r="E314" s="89">
        <v>18504</v>
      </c>
      <c r="F314" s="90">
        <v>0.83100951145698232</v>
      </c>
      <c r="G314" s="90">
        <v>0.33100951145698232</v>
      </c>
      <c r="H314" s="90">
        <v>2.7548713224572067E-3</v>
      </c>
      <c r="I314" s="90">
        <v>90.054056159042972</v>
      </c>
      <c r="J314" s="90">
        <v>0</v>
      </c>
      <c r="K314" s="91">
        <v>0</v>
      </c>
      <c r="L314" s="72"/>
    </row>
    <row r="315" spans="1:12" ht="15" customHeight="1" x14ac:dyDescent="0.35">
      <c r="A315" s="214"/>
      <c r="B315" s="87" t="s">
        <v>306</v>
      </c>
      <c r="C315" s="87" t="s">
        <v>177</v>
      </c>
      <c r="D315" s="88">
        <v>14334</v>
      </c>
      <c r="E315" s="89">
        <v>18504</v>
      </c>
      <c r="F315" s="90">
        <v>0.77464332036316474</v>
      </c>
      <c r="G315" s="90">
        <v>0.27464332036316474</v>
      </c>
      <c r="H315" s="90">
        <v>3.0715196489604756E-3</v>
      </c>
      <c r="I315" s="90">
        <v>74.719136881674501</v>
      </c>
      <c r="J315" s="90">
        <v>0</v>
      </c>
      <c r="K315" s="91">
        <v>0</v>
      </c>
      <c r="L315" s="72"/>
    </row>
    <row r="316" spans="1:12" ht="31" x14ac:dyDescent="0.35">
      <c r="A316" s="214"/>
      <c r="B316" s="87" t="s">
        <v>307</v>
      </c>
      <c r="C316" s="87" t="s">
        <v>177</v>
      </c>
      <c r="D316" s="88">
        <v>10512</v>
      </c>
      <c r="E316" s="89">
        <v>18504</v>
      </c>
      <c r="F316" s="90">
        <v>0.56809338521400776</v>
      </c>
      <c r="G316" s="90">
        <v>6.8093385214007762E-2</v>
      </c>
      <c r="H316" s="90">
        <v>3.6414301529337674E-3</v>
      </c>
      <c r="I316" s="90">
        <v>18.525405838431695</v>
      </c>
      <c r="J316" s="90">
        <v>0</v>
      </c>
      <c r="K316" s="91">
        <v>0</v>
      </c>
      <c r="L316" s="72"/>
    </row>
    <row r="317" spans="1:12" ht="15.5" x14ac:dyDescent="0.35">
      <c r="A317" s="214"/>
      <c r="B317" s="87" t="s">
        <v>308</v>
      </c>
      <c r="C317" s="87" t="s">
        <v>177</v>
      </c>
      <c r="D317" s="88">
        <v>13057</v>
      </c>
      <c r="E317" s="89">
        <v>18504</v>
      </c>
      <c r="F317" s="90">
        <v>0.70563121487246006</v>
      </c>
      <c r="G317" s="90">
        <v>0.20563121487246006</v>
      </c>
      <c r="H317" s="90">
        <v>3.350440887917971E-3</v>
      </c>
      <c r="I317" s="90">
        <v>55.943785091454444</v>
      </c>
      <c r="J317" s="90">
        <v>0</v>
      </c>
      <c r="K317" s="91">
        <v>0</v>
      </c>
      <c r="L317" s="72"/>
    </row>
    <row r="318" spans="1:12" ht="15.5" x14ac:dyDescent="0.35">
      <c r="A318" s="214"/>
      <c r="B318" s="87" t="s">
        <v>309</v>
      </c>
      <c r="C318" s="87" t="s">
        <v>177</v>
      </c>
      <c r="D318" s="88">
        <v>10765</v>
      </c>
      <c r="E318" s="89">
        <v>18504</v>
      </c>
      <c r="F318" s="90">
        <v>0.58176610462602685</v>
      </c>
      <c r="G318" s="90">
        <v>8.1766104626026848E-2</v>
      </c>
      <c r="H318" s="90">
        <v>3.6261937978982863E-3</v>
      </c>
      <c r="I318" s="90">
        <v>22.245189709164411</v>
      </c>
      <c r="J318" s="90">
        <v>0</v>
      </c>
      <c r="K318" s="91">
        <v>0</v>
      </c>
      <c r="L318" s="72"/>
    </row>
    <row r="319" spans="1:12" ht="15.5" x14ac:dyDescent="0.35">
      <c r="A319" s="214"/>
      <c r="B319" s="87" t="s">
        <v>310</v>
      </c>
      <c r="C319" s="87" t="s">
        <v>177</v>
      </c>
      <c r="D319" s="88">
        <v>15100</v>
      </c>
      <c r="E319" s="89">
        <v>18504</v>
      </c>
      <c r="F319" s="90">
        <v>0.81603977518374404</v>
      </c>
      <c r="G319" s="90">
        <v>0.31603977518374404</v>
      </c>
      <c r="H319" s="90">
        <v>2.8482940307742255E-3</v>
      </c>
      <c r="I319" s="90">
        <v>85.981407415197268</v>
      </c>
      <c r="J319" s="90">
        <v>0</v>
      </c>
      <c r="K319" s="91">
        <v>0</v>
      </c>
      <c r="L319" s="72"/>
    </row>
    <row r="320" spans="1:12" ht="15.5" x14ac:dyDescent="0.35">
      <c r="A320" s="215"/>
      <c r="B320" s="87" t="s">
        <v>311</v>
      </c>
      <c r="C320" s="87" t="s">
        <v>177</v>
      </c>
      <c r="D320" s="88">
        <v>13071</v>
      </c>
      <c r="E320" s="89">
        <v>18504</v>
      </c>
      <c r="F320" s="90">
        <v>0.70638780804150458</v>
      </c>
      <c r="G320" s="90">
        <v>0.20638780804150458</v>
      </c>
      <c r="H320" s="90">
        <v>3.3479258464932824E-3</v>
      </c>
      <c r="I320" s="90">
        <v>56.149622934103689</v>
      </c>
      <c r="J320" s="90">
        <v>0</v>
      </c>
      <c r="K320" s="91">
        <v>0</v>
      </c>
      <c r="L320" s="72"/>
    </row>
    <row r="321" spans="1:12" ht="31" x14ac:dyDescent="0.35">
      <c r="A321" s="215" t="s">
        <v>17</v>
      </c>
      <c r="B321" s="87" t="s">
        <v>290</v>
      </c>
      <c r="C321" s="87" t="s">
        <v>177</v>
      </c>
      <c r="D321" s="88">
        <v>7893</v>
      </c>
      <c r="E321" s="89">
        <v>8792</v>
      </c>
      <c r="F321" s="90">
        <v>0.89774795268425844</v>
      </c>
      <c r="G321" s="90">
        <v>0.39774795268425844</v>
      </c>
      <c r="H321" s="90">
        <v>3.2312412034907873E-3</v>
      </c>
      <c r="I321" s="90">
        <v>74.590202856322946</v>
      </c>
      <c r="J321" s="90">
        <v>0</v>
      </c>
      <c r="K321" s="91">
        <v>0</v>
      </c>
      <c r="L321" s="72"/>
    </row>
    <row r="322" spans="1:12" ht="15.5" x14ac:dyDescent="0.35">
      <c r="A322" s="214"/>
      <c r="B322" s="87" t="s">
        <v>291</v>
      </c>
      <c r="C322" s="87" t="s">
        <v>177</v>
      </c>
      <c r="D322" s="88">
        <v>6745</v>
      </c>
      <c r="E322" s="89">
        <v>8792</v>
      </c>
      <c r="F322" s="90">
        <v>0.76717470427661505</v>
      </c>
      <c r="G322" s="90">
        <v>0.26717470427661505</v>
      </c>
      <c r="H322" s="90">
        <v>4.5073198654781788E-3</v>
      </c>
      <c r="I322" s="90">
        <v>50.103627826566367</v>
      </c>
      <c r="J322" s="90">
        <v>0</v>
      </c>
      <c r="K322" s="91">
        <v>0</v>
      </c>
      <c r="L322" s="72"/>
    </row>
    <row r="323" spans="1:12" ht="15.5" x14ac:dyDescent="0.35">
      <c r="A323" s="214"/>
      <c r="B323" s="87" t="s">
        <v>292</v>
      </c>
      <c r="C323" s="87" t="s">
        <v>177</v>
      </c>
      <c r="D323" s="88">
        <v>7897</v>
      </c>
      <c r="E323" s="89">
        <v>8792</v>
      </c>
      <c r="F323" s="90">
        <v>0.89820291173794353</v>
      </c>
      <c r="G323" s="90">
        <v>0.39820291173794353</v>
      </c>
      <c r="H323" s="90">
        <v>3.2248615004968296E-3</v>
      </c>
      <c r="I323" s="90">
        <v>74.675521933081683</v>
      </c>
      <c r="J323" s="90">
        <v>0</v>
      </c>
      <c r="K323" s="91">
        <v>0</v>
      </c>
      <c r="L323" s="72"/>
    </row>
    <row r="324" spans="1:12" ht="15.5" x14ac:dyDescent="0.35">
      <c r="A324" s="214"/>
      <c r="B324" s="87" t="s">
        <v>293</v>
      </c>
      <c r="C324" s="87" t="s">
        <v>177</v>
      </c>
      <c r="D324" s="88">
        <v>6630</v>
      </c>
      <c r="E324" s="89">
        <v>8792</v>
      </c>
      <c r="F324" s="90">
        <v>0.75409463148316647</v>
      </c>
      <c r="G324" s="90">
        <v>0.25409463148316647</v>
      </c>
      <c r="H324" s="90">
        <v>4.5925415046277089E-3</v>
      </c>
      <c r="I324" s="90">
        <v>47.650704369752773</v>
      </c>
      <c r="J324" s="90">
        <v>0</v>
      </c>
      <c r="K324" s="91">
        <v>0</v>
      </c>
      <c r="L324" s="72"/>
    </row>
    <row r="325" spans="1:12" ht="15.5" x14ac:dyDescent="0.35">
      <c r="A325" s="214"/>
      <c r="B325" s="87" t="s">
        <v>294</v>
      </c>
      <c r="C325" s="87" t="s">
        <v>177</v>
      </c>
      <c r="D325" s="88">
        <v>6779</v>
      </c>
      <c r="E325" s="89">
        <v>8792</v>
      </c>
      <c r="F325" s="90">
        <v>0.77104185623293908</v>
      </c>
      <c r="G325" s="90">
        <v>0.27104185623293908</v>
      </c>
      <c r="H325" s="90">
        <v>4.4809818546230175E-3</v>
      </c>
      <c r="I325" s="90">
        <v>50.828839979015605</v>
      </c>
      <c r="J325" s="90">
        <v>0</v>
      </c>
      <c r="K325" s="91">
        <v>0</v>
      </c>
      <c r="L325" s="72"/>
    </row>
    <row r="326" spans="1:12" ht="15.5" x14ac:dyDescent="0.35">
      <c r="A326" s="214"/>
      <c r="B326" s="87" t="s">
        <v>295</v>
      </c>
      <c r="C326" s="87" t="s">
        <v>177</v>
      </c>
      <c r="D326" s="88">
        <v>7662</v>
      </c>
      <c r="E326" s="89">
        <v>8792</v>
      </c>
      <c r="F326" s="90">
        <v>0.87147406733393995</v>
      </c>
      <c r="G326" s="90">
        <v>0.37147406733393995</v>
      </c>
      <c r="H326" s="90">
        <v>3.5692648611502968E-3</v>
      </c>
      <c r="I326" s="90">
        <v>69.663026173506069</v>
      </c>
      <c r="J326" s="90">
        <v>0</v>
      </c>
      <c r="K326" s="91">
        <v>0</v>
      </c>
      <c r="L326" s="72"/>
    </row>
    <row r="327" spans="1:12" ht="15" customHeight="1" x14ac:dyDescent="0.35">
      <c r="A327" s="214"/>
      <c r="B327" s="87" t="s">
        <v>296</v>
      </c>
      <c r="C327" s="87" t="s">
        <v>177</v>
      </c>
      <c r="D327" s="88">
        <v>5586</v>
      </c>
      <c r="E327" s="89">
        <v>8792</v>
      </c>
      <c r="F327" s="90">
        <v>0.63535031847133761</v>
      </c>
      <c r="G327" s="90">
        <v>0.13535031847133761</v>
      </c>
      <c r="H327" s="90">
        <v>5.1333479835938816E-3</v>
      </c>
      <c r="I327" s="90">
        <v>25.382425335723276</v>
      </c>
      <c r="J327" s="90">
        <v>0</v>
      </c>
      <c r="K327" s="91">
        <v>0</v>
      </c>
      <c r="L327" s="72"/>
    </row>
    <row r="328" spans="1:12" ht="15.5" x14ac:dyDescent="0.35">
      <c r="A328" s="214"/>
      <c r="B328" s="87" t="s">
        <v>297</v>
      </c>
      <c r="C328" s="87" t="s">
        <v>177</v>
      </c>
      <c r="D328" s="88">
        <v>4797</v>
      </c>
      <c r="E328" s="89">
        <v>8792</v>
      </c>
      <c r="F328" s="90">
        <v>0.5456096451319381</v>
      </c>
      <c r="G328" s="90">
        <v>4.5609645131938104E-2</v>
      </c>
      <c r="H328" s="90">
        <v>5.3102104365721717E-3</v>
      </c>
      <c r="I328" s="90">
        <v>8.5532374450630542</v>
      </c>
      <c r="J328" s="90">
        <v>0</v>
      </c>
      <c r="K328" s="91">
        <v>0</v>
      </c>
      <c r="L328" s="72"/>
    </row>
    <row r="329" spans="1:12" ht="15.5" x14ac:dyDescent="0.35">
      <c r="A329" s="214"/>
      <c r="B329" s="87" t="s">
        <v>298</v>
      </c>
      <c r="C329" s="87" t="s">
        <v>177</v>
      </c>
      <c r="D329" s="88">
        <v>7234</v>
      </c>
      <c r="E329" s="89">
        <v>8792</v>
      </c>
      <c r="F329" s="90">
        <v>0.82279344858962689</v>
      </c>
      <c r="G329" s="90">
        <v>0.32279344858962689</v>
      </c>
      <c r="H329" s="90">
        <v>4.0723158979789065E-3</v>
      </c>
      <c r="I329" s="90">
        <v>60.533884960321565</v>
      </c>
      <c r="J329" s="90">
        <v>0</v>
      </c>
      <c r="K329" s="91">
        <v>0</v>
      </c>
      <c r="L329" s="72"/>
    </row>
    <row r="330" spans="1:12" ht="15.5" x14ac:dyDescent="0.35">
      <c r="A330" s="214"/>
      <c r="B330" s="87" t="s">
        <v>299</v>
      </c>
      <c r="C330" s="87" t="s">
        <v>177</v>
      </c>
      <c r="D330" s="88">
        <v>7492</v>
      </c>
      <c r="E330" s="89">
        <v>8792</v>
      </c>
      <c r="F330" s="90">
        <v>0.85213830755232034</v>
      </c>
      <c r="G330" s="90">
        <v>0.35213830755232034</v>
      </c>
      <c r="H330" s="90">
        <v>3.7856376425347907E-3</v>
      </c>
      <c r="I330" s="90">
        <v>66.036965411259885</v>
      </c>
      <c r="J330" s="90">
        <v>0</v>
      </c>
      <c r="K330" s="91">
        <v>0</v>
      </c>
      <c r="L330" s="72"/>
    </row>
    <row r="331" spans="1:12" ht="15.5" x14ac:dyDescent="0.35">
      <c r="A331" s="214"/>
      <c r="B331" s="87" t="s">
        <v>300</v>
      </c>
      <c r="C331" s="87" t="s">
        <v>177</v>
      </c>
      <c r="D331" s="88">
        <v>6203</v>
      </c>
      <c r="E331" s="89">
        <v>8792</v>
      </c>
      <c r="F331" s="90">
        <v>0.70552775250227484</v>
      </c>
      <c r="G331" s="90">
        <v>0.20552775250227484</v>
      </c>
      <c r="H331" s="90">
        <v>4.8611094182385737E-3</v>
      </c>
      <c r="I331" s="90">
        <v>38.542892925757954</v>
      </c>
      <c r="J331" s="90">
        <v>0</v>
      </c>
      <c r="K331" s="91">
        <v>0</v>
      </c>
      <c r="L331" s="72"/>
    </row>
    <row r="332" spans="1:12" ht="31" x14ac:dyDescent="0.35">
      <c r="A332" s="214"/>
      <c r="B332" s="87" t="s">
        <v>301</v>
      </c>
      <c r="C332" s="87" t="s">
        <v>177</v>
      </c>
      <c r="D332" s="88">
        <v>7871</v>
      </c>
      <c r="E332" s="89">
        <v>8792</v>
      </c>
      <c r="F332" s="90">
        <v>0.89524567788899001</v>
      </c>
      <c r="G332" s="90">
        <v>0.39524567788899001</v>
      </c>
      <c r="H332" s="90">
        <v>3.2659779790939164E-3</v>
      </c>
      <c r="I332" s="90">
        <v>74.12094793414991</v>
      </c>
      <c r="J332" s="90">
        <v>0</v>
      </c>
      <c r="K332" s="91">
        <v>0</v>
      </c>
      <c r="L332" s="72"/>
    </row>
    <row r="333" spans="1:12" ht="31" x14ac:dyDescent="0.35">
      <c r="A333" s="214"/>
      <c r="B333" s="87" t="s">
        <v>302</v>
      </c>
      <c r="C333" s="87" t="s">
        <v>177</v>
      </c>
      <c r="D333" s="88">
        <v>8463</v>
      </c>
      <c r="E333" s="89">
        <v>8792</v>
      </c>
      <c r="F333" s="90">
        <v>0.96257961783439494</v>
      </c>
      <c r="G333" s="90">
        <v>0.46257961783439494</v>
      </c>
      <c r="H333" s="90">
        <v>2.0240843188628209E-3</v>
      </c>
      <c r="I333" s="90">
        <v>86.7481712944425</v>
      </c>
      <c r="J333" s="90">
        <v>0</v>
      </c>
      <c r="K333" s="91">
        <v>0</v>
      </c>
      <c r="L333" s="72"/>
    </row>
    <row r="334" spans="1:12" ht="31" x14ac:dyDescent="0.35">
      <c r="A334" s="214"/>
      <c r="B334" s="87" t="s">
        <v>303</v>
      </c>
      <c r="C334" s="87" t="s">
        <v>177</v>
      </c>
      <c r="D334" s="88">
        <v>6084</v>
      </c>
      <c r="E334" s="89">
        <v>8792</v>
      </c>
      <c r="F334" s="90">
        <v>0.69199272065514106</v>
      </c>
      <c r="G334" s="90">
        <v>0.19199272065514106</v>
      </c>
      <c r="H334" s="90">
        <v>4.9236527237106215E-3</v>
      </c>
      <c r="I334" s="90">
        <v>36.004650392185624</v>
      </c>
      <c r="J334" s="90">
        <v>0</v>
      </c>
      <c r="K334" s="91">
        <v>0</v>
      </c>
      <c r="L334" s="72"/>
    </row>
    <row r="335" spans="1:12" ht="15.5" x14ac:dyDescent="0.35">
      <c r="A335" s="214"/>
      <c r="B335" s="87" t="s">
        <v>304</v>
      </c>
      <c r="C335" s="87" t="s">
        <v>177</v>
      </c>
      <c r="D335" s="88">
        <v>8207</v>
      </c>
      <c r="E335" s="89">
        <v>8792</v>
      </c>
      <c r="F335" s="90">
        <v>0.93346223839854414</v>
      </c>
      <c r="G335" s="90">
        <v>0.43346223839854414</v>
      </c>
      <c r="H335" s="90">
        <v>2.6578999600698431E-3</v>
      </c>
      <c r="I335" s="90">
        <v>81.287750381883541</v>
      </c>
      <c r="J335" s="90">
        <v>0</v>
      </c>
      <c r="K335" s="91">
        <v>0</v>
      </c>
      <c r="L335" s="72"/>
    </row>
    <row r="336" spans="1:12" ht="15.5" x14ac:dyDescent="0.35">
      <c r="A336" s="214"/>
      <c r="B336" s="87" t="s">
        <v>305</v>
      </c>
      <c r="C336" s="87" t="s">
        <v>177</v>
      </c>
      <c r="D336" s="88">
        <v>8069</v>
      </c>
      <c r="E336" s="89">
        <v>8792</v>
      </c>
      <c r="F336" s="90">
        <v>0.9177661510464058</v>
      </c>
      <c r="G336" s="90">
        <v>0.4177661510464058</v>
      </c>
      <c r="H336" s="90">
        <v>2.9298641737149733E-3</v>
      </c>
      <c r="I336" s="90">
        <v>78.34424223370722</v>
      </c>
      <c r="J336" s="90">
        <v>0</v>
      </c>
      <c r="K336" s="91">
        <v>0</v>
      </c>
      <c r="L336" s="72"/>
    </row>
    <row r="337" spans="1:12" ht="15" customHeight="1" x14ac:dyDescent="0.35">
      <c r="A337" s="214"/>
      <c r="B337" s="87" t="s">
        <v>306</v>
      </c>
      <c r="C337" s="87" t="s">
        <v>177</v>
      </c>
      <c r="D337" s="88">
        <v>7519</v>
      </c>
      <c r="E337" s="89">
        <v>8792</v>
      </c>
      <c r="F337" s="90">
        <v>0.85520928116469519</v>
      </c>
      <c r="G337" s="90">
        <v>0.35520928116469519</v>
      </c>
      <c r="H337" s="90">
        <v>3.752863125601216E-3</v>
      </c>
      <c r="I337" s="90">
        <v>66.612869179381335</v>
      </c>
      <c r="J337" s="90">
        <v>0</v>
      </c>
      <c r="K337" s="91">
        <v>0</v>
      </c>
      <c r="L337" s="72"/>
    </row>
    <row r="338" spans="1:12" ht="31" x14ac:dyDescent="0.35">
      <c r="A338" s="214"/>
      <c r="B338" s="87" t="s">
        <v>307</v>
      </c>
      <c r="C338" s="87" t="s">
        <v>177</v>
      </c>
      <c r="D338" s="88">
        <v>6267</v>
      </c>
      <c r="E338" s="89">
        <v>8792</v>
      </c>
      <c r="F338" s="90">
        <v>0.71280709736123748</v>
      </c>
      <c r="G338" s="90">
        <v>0.21280709736123748</v>
      </c>
      <c r="H338" s="90">
        <v>4.8253522187146894E-3</v>
      </c>
      <c r="I338" s="90">
        <v>39.907998153897694</v>
      </c>
      <c r="J338" s="90">
        <v>0</v>
      </c>
      <c r="K338" s="91">
        <v>0</v>
      </c>
      <c r="L338" s="72"/>
    </row>
    <row r="339" spans="1:12" ht="15.5" x14ac:dyDescent="0.35">
      <c r="A339" s="214"/>
      <c r="B339" s="87" t="s">
        <v>308</v>
      </c>
      <c r="C339" s="87" t="s">
        <v>177</v>
      </c>
      <c r="D339" s="88">
        <v>7007</v>
      </c>
      <c r="E339" s="89">
        <v>8792</v>
      </c>
      <c r="F339" s="90">
        <v>0.79697452229299359</v>
      </c>
      <c r="G339" s="90">
        <v>0.29697452229299359</v>
      </c>
      <c r="H339" s="90">
        <v>4.2899640208181808E-3</v>
      </c>
      <c r="I339" s="90">
        <v>55.692027354263423</v>
      </c>
      <c r="J339" s="90">
        <v>0</v>
      </c>
      <c r="K339" s="91">
        <v>0</v>
      </c>
      <c r="L339" s="72"/>
    </row>
    <row r="340" spans="1:12" ht="15.5" x14ac:dyDescent="0.35">
      <c r="A340" s="214"/>
      <c r="B340" s="87" t="s">
        <v>309</v>
      </c>
      <c r="C340" s="87" t="s">
        <v>177</v>
      </c>
      <c r="D340" s="88">
        <v>5922</v>
      </c>
      <c r="E340" s="89">
        <v>8792</v>
      </c>
      <c r="F340" s="90">
        <v>0.67356687898089174</v>
      </c>
      <c r="G340" s="90">
        <v>0.17356687898089174</v>
      </c>
      <c r="H340" s="90">
        <v>5.0008477275083332E-3</v>
      </c>
      <c r="I340" s="90">
        <v>32.549227783456907</v>
      </c>
      <c r="J340" s="90">
        <v>0</v>
      </c>
      <c r="K340" s="91">
        <v>0</v>
      </c>
      <c r="L340" s="72"/>
    </row>
    <row r="341" spans="1:12" ht="15.5" x14ac:dyDescent="0.35">
      <c r="A341" s="214"/>
      <c r="B341" s="87" t="s">
        <v>310</v>
      </c>
      <c r="C341" s="87" t="s">
        <v>177</v>
      </c>
      <c r="D341" s="88">
        <v>7301</v>
      </c>
      <c r="E341" s="89">
        <v>8792</v>
      </c>
      <c r="F341" s="90">
        <v>0.83041401273885351</v>
      </c>
      <c r="G341" s="90">
        <v>0.33041401273885351</v>
      </c>
      <c r="H341" s="90">
        <v>4.002197135794726E-3</v>
      </c>
      <c r="I341" s="90">
        <v>61.962979496030357</v>
      </c>
      <c r="J341" s="90">
        <v>0</v>
      </c>
      <c r="K341" s="91">
        <v>0</v>
      </c>
      <c r="L341" s="72"/>
    </row>
    <row r="342" spans="1:12" ht="15.5" x14ac:dyDescent="0.35">
      <c r="A342" s="216"/>
      <c r="B342" s="92" t="s">
        <v>311</v>
      </c>
      <c r="C342" s="92" t="s">
        <v>177</v>
      </c>
      <c r="D342" s="93">
        <v>6640</v>
      </c>
      <c r="E342" s="94">
        <v>8792</v>
      </c>
      <c r="F342" s="95">
        <v>0.75523202911737941</v>
      </c>
      <c r="G342" s="95">
        <v>0.25523202911737941</v>
      </c>
      <c r="H342" s="95">
        <v>4.5853622798596554E-3</v>
      </c>
      <c r="I342" s="95">
        <v>47.864002061649607</v>
      </c>
      <c r="J342" s="95">
        <v>0</v>
      </c>
      <c r="K342" s="96">
        <v>0</v>
      </c>
      <c r="L342" s="72"/>
    </row>
    <row r="343" spans="1:12" ht="15" customHeight="1" x14ac:dyDescent="0.35">
      <c r="A343" s="217" t="s">
        <v>193</v>
      </c>
      <c r="B343" s="217"/>
      <c r="C343" s="217"/>
      <c r="D343" s="217"/>
      <c r="E343" s="217"/>
      <c r="F343" s="217"/>
      <c r="G343" s="217"/>
      <c r="H343" s="217"/>
      <c r="I343" s="217"/>
      <c r="J343" s="217"/>
      <c r="K343" s="217"/>
      <c r="L343" s="72"/>
    </row>
    <row r="344" spans="1:12" ht="15.5" x14ac:dyDescent="0.35">
      <c r="A344" s="12"/>
      <c r="B344" s="12"/>
      <c r="C344" s="12"/>
      <c r="D344" s="12"/>
      <c r="E344" s="15"/>
      <c r="F344" s="17"/>
      <c r="G344" s="15"/>
      <c r="H344" s="12"/>
      <c r="I344" s="12"/>
      <c r="J344" s="12"/>
      <c r="K344" s="12"/>
      <c r="L344" s="12"/>
    </row>
    <row r="345" spans="1:12" ht="15.5" x14ac:dyDescent="0.35">
      <c r="A345" s="12"/>
      <c r="B345" s="12"/>
      <c r="C345" s="12"/>
      <c r="D345" s="12"/>
      <c r="E345" s="15"/>
      <c r="F345" s="17"/>
      <c r="G345" s="15"/>
      <c r="H345" s="12"/>
      <c r="I345" s="12"/>
      <c r="J345" s="12"/>
      <c r="K345" s="12"/>
      <c r="L345" s="12"/>
    </row>
    <row r="346" spans="1:12" ht="15.5" x14ac:dyDescent="0.35">
      <c r="A346" s="12"/>
      <c r="B346" s="12"/>
      <c r="C346" s="12"/>
      <c r="D346" s="12"/>
      <c r="E346" s="15"/>
      <c r="F346" s="17"/>
      <c r="G346" s="15"/>
      <c r="H346" s="12"/>
      <c r="I346" s="12"/>
      <c r="J346" s="12"/>
      <c r="K346" s="12"/>
      <c r="L346" s="12"/>
    </row>
    <row r="347" spans="1:12" ht="16" x14ac:dyDescent="0.4">
      <c r="A347" s="13" t="s">
        <v>312</v>
      </c>
      <c r="B347" s="12"/>
      <c r="C347" s="12"/>
      <c r="D347" s="12"/>
      <c r="E347" s="15"/>
      <c r="F347" s="17"/>
      <c r="G347" s="15"/>
      <c r="H347" s="12"/>
      <c r="I347" s="12"/>
      <c r="J347" s="12"/>
      <c r="K347" s="12"/>
      <c r="L347" s="12"/>
    </row>
    <row r="348" spans="1:12" ht="16" x14ac:dyDescent="0.4">
      <c r="A348" s="13" t="s">
        <v>235</v>
      </c>
      <c r="B348" s="12"/>
      <c r="C348" s="12"/>
      <c r="D348" s="12"/>
      <c r="E348" s="15"/>
      <c r="F348" s="17"/>
      <c r="G348" s="15"/>
      <c r="H348" s="12"/>
      <c r="I348" s="12"/>
      <c r="J348" s="12"/>
      <c r="K348" s="12"/>
      <c r="L348" s="12"/>
    </row>
    <row r="349" spans="1:12" ht="16" x14ac:dyDescent="0.4">
      <c r="A349" s="13" t="s">
        <v>283</v>
      </c>
      <c r="B349" s="12"/>
      <c r="C349" s="12"/>
      <c r="D349" s="12"/>
      <c r="E349" s="15"/>
      <c r="F349" s="17"/>
      <c r="G349" s="15"/>
      <c r="H349" s="12"/>
      <c r="I349" s="12"/>
      <c r="J349" s="12"/>
      <c r="K349" s="12"/>
      <c r="L349" s="12"/>
    </row>
    <row r="350" spans="1:12" ht="16" x14ac:dyDescent="0.4">
      <c r="A350" s="13" t="s">
        <v>157</v>
      </c>
      <c r="B350" s="12"/>
      <c r="C350" s="12"/>
      <c r="D350" s="12"/>
      <c r="E350" s="15"/>
      <c r="F350" s="17"/>
      <c r="G350" s="15"/>
      <c r="H350" s="12"/>
      <c r="I350" s="12"/>
      <c r="J350" s="12"/>
      <c r="K350" s="12"/>
      <c r="L350" s="12"/>
    </row>
    <row r="351" spans="1:12" ht="16" x14ac:dyDescent="0.4">
      <c r="A351" s="13" t="s">
        <v>313</v>
      </c>
      <c r="B351" s="12"/>
      <c r="C351" s="12"/>
      <c r="D351" s="12"/>
      <c r="E351" s="15"/>
      <c r="F351" s="17"/>
      <c r="G351" s="15"/>
      <c r="H351" s="12"/>
      <c r="I351" s="12"/>
      <c r="J351" s="12"/>
      <c r="K351" s="12"/>
      <c r="L351" s="12"/>
    </row>
    <row r="352" spans="1:12" ht="16" x14ac:dyDescent="0.4">
      <c r="A352" s="13" t="s">
        <v>314</v>
      </c>
      <c r="B352" s="12"/>
      <c r="C352" s="12"/>
      <c r="D352" s="12"/>
      <c r="E352" s="15"/>
      <c r="F352" s="17"/>
      <c r="G352" s="15"/>
      <c r="H352" s="12"/>
      <c r="I352" s="12"/>
      <c r="J352" s="12"/>
      <c r="K352" s="12"/>
      <c r="L352" s="12"/>
    </row>
    <row r="353" spans="1:12" ht="16" x14ac:dyDescent="0.4">
      <c r="A353" s="13" t="s">
        <v>315</v>
      </c>
      <c r="B353" s="12"/>
      <c r="C353" s="12"/>
      <c r="D353" s="12"/>
      <c r="E353" s="15"/>
      <c r="F353" s="17"/>
      <c r="G353" s="15"/>
      <c r="H353" s="12"/>
      <c r="I353" s="12"/>
      <c r="J353" s="12"/>
      <c r="K353" s="12"/>
      <c r="L353" s="12"/>
    </row>
    <row r="354" spans="1:12" ht="16" x14ac:dyDescent="0.4">
      <c r="A354" s="13" t="s">
        <v>161</v>
      </c>
      <c r="B354" s="12"/>
      <c r="C354" s="12"/>
      <c r="D354" s="12"/>
      <c r="E354" s="15"/>
      <c r="F354" s="17"/>
      <c r="G354" s="15"/>
      <c r="H354" s="12"/>
      <c r="I354" s="12"/>
      <c r="J354" s="12"/>
      <c r="K354" s="12"/>
      <c r="L354" s="12"/>
    </row>
    <row r="355" spans="1:12" ht="16" x14ac:dyDescent="0.4">
      <c r="A355" s="13" t="s">
        <v>162</v>
      </c>
      <c r="B355" s="12"/>
      <c r="C355" s="12"/>
      <c r="D355" s="12"/>
      <c r="E355" s="15"/>
      <c r="F355" s="17"/>
      <c r="G355" s="15"/>
      <c r="H355" s="12"/>
      <c r="I355" s="12"/>
      <c r="J355" s="12"/>
      <c r="K355" s="12"/>
      <c r="L355" s="12"/>
    </row>
    <row r="356" spans="1:12" ht="16" x14ac:dyDescent="0.4">
      <c r="A356" s="13" t="s">
        <v>163</v>
      </c>
      <c r="B356" s="12"/>
      <c r="C356" s="12"/>
      <c r="D356" s="12"/>
      <c r="E356" s="15"/>
      <c r="F356" s="17"/>
      <c r="G356" s="15"/>
      <c r="H356" s="12"/>
      <c r="I356" s="12"/>
      <c r="J356" s="12"/>
      <c r="K356" s="12"/>
      <c r="L356" s="12"/>
    </row>
    <row r="357" spans="1:12" ht="16" x14ac:dyDescent="0.4">
      <c r="A357" s="13" t="s">
        <v>164</v>
      </c>
      <c r="B357" s="12"/>
      <c r="C357" s="12"/>
      <c r="D357" s="12"/>
      <c r="E357" s="15"/>
      <c r="F357" s="17"/>
      <c r="G357" s="15"/>
      <c r="H357" s="12"/>
      <c r="I357" s="12"/>
      <c r="J357" s="12"/>
      <c r="K357" s="12"/>
      <c r="L357" s="12"/>
    </row>
    <row r="358" spans="1:12" ht="15.5" x14ac:dyDescent="0.35">
      <c r="A358" s="12"/>
      <c r="B358" s="12"/>
      <c r="C358" s="12"/>
      <c r="D358" s="12"/>
      <c r="E358" s="15"/>
      <c r="F358" s="17"/>
      <c r="G358" s="15"/>
      <c r="H358" s="12"/>
      <c r="I358" s="12"/>
      <c r="J358" s="12"/>
      <c r="K358" s="12"/>
      <c r="L358" s="12"/>
    </row>
    <row r="359" spans="1:12" ht="15.5" x14ac:dyDescent="0.35">
      <c r="A359" s="12"/>
      <c r="B359" s="12"/>
      <c r="C359" s="12"/>
      <c r="D359" s="12"/>
      <c r="E359" s="15"/>
      <c r="F359" s="17"/>
      <c r="G359" s="15"/>
      <c r="H359" s="12"/>
      <c r="I359" s="12"/>
      <c r="J359" s="12"/>
      <c r="K359" s="12"/>
      <c r="L359" s="12"/>
    </row>
    <row r="360" spans="1:12" ht="18" x14ac:dyDescent="0.4">
      <c r="A360" s="14" t="s">
        <v>165</v>
      </c>
      <c r="B360" s="12"/>
      <c r="C360" s="12"/>
      <c r="D360" s="12"/>
      <c r="E360" s="15"/>
      <c r="F360" s="17"/>
      <c r="G360" s="15"/>
      <c r="H360" s="12"/>
      <c r="I360" s="12"/>
      <c r="J360" s="12"/>
      <c r="K360" s="12"/>
      <c r="L360" s="12"/>
    </row>
    <row r="361" spans="1:12" ht="15.5" x14ac:dyDescent="0.35">
      <c r="A361" s="12"/>
      <c r="B361" s="12"/>
      <c r="C361" s="12"/>
      <c r="D361" s="12"/>
      <c r="E361" s="15"/>
      <c r="F361" s="17"/>
      <c r="G361" s="15"/>
      <c r="H361" s="12"/>
      <c r="I361" s="12"/>
      <c r="J361" s="12"/>
      <c r="K361" s="12"/>
      <c r="L361" s="12"/>
    </row>
    <row r="362" spans="1:12" ht="17.399999999999999" customHeight="1" x14ac:dyDescent="0.35">
      <c r="A362" s="218" t="s">
        <v>166</v>
      </c>
      <c r="B362" s="218"/>
      <c r="C362" s="218"/>
      <c r="D362" s="218"/>
      <c r="E362" s="218"/>
      <c r="F362" s="218"/>
      <c r="G362" s="218"/>
      <c r="H362" s="218"/>
      <c r="I362" s="218"/>
      <c r="J362" s="218"/>
      <c r="K362" s="218"/>
      <c r="L362" s="72"/>
    </row>
    <row r="363" spans="1:12" ht="15.65" customHeight="1" x14ac:dyDescent="0.35">
      <c r="A363" s="219" t="s">
        <v>136</v>
      </c>
      <c r="B363" s="219"/>
      <c r="C363" s="219"/>
      <c r="D363" s="221" t="s">
        <v>167</v>
      </c>
      <c r="E363" s="222"/>
      <c r="F363" s="222"/>
      <c r="G363" s="222" t="s">
        <v>332</v>
      </c>
      <c r="H363" s="222" t="s">
        <v>168</v>
      </c>
      <c r="I363" s="222" t="s">
        <v>169</v>
      </c>
      <c r="J363" s="222" t="s">
        <v>170</v>
      </c>
      <c r="K363" s="224"/>
      <c r="L363" s="72"/>
    </row>
    <row r="364" spans="1:12" ht="31" x14ac:dyDescent="0.35">
      <c r="A364" s="220"/>
      <c r="B364" s="220"/>
      <c r="C364" s="220"/>
      <c r="D364" s="78" t="s">
        <v>171</v>
      </c>
      <c r="E364" s="79" t="s">
        <v>172</v>
      </c>
      <c r="F364" s="79" t="s">
        <v>173</v>
      </c>
      <c r="G364" s="223"/>
      <c r="H364" s="223"/>
      <c r="I364" s="223"/>
      <c r="J364" s="79" t="s">
        <v>174</v>
      </c>
      <c r="K364" s="80" t="s">
        <v>175</v>
      </c>
      <c r="L364" s="72"/>
    </row>
    <row r="365" spans="1:12" ht="15.5" x14ac:dyDescent="0.35">
      <c r="A365" s="213" t="s">
        <v>16</v>
      </c>
      <c r="B365" s="81" t="s">
        <v>316</v>
      </c>
      <c r="C365" s="81" t="s">
        <v>177</v>
      </c>
      <c r="D365" s="82">
        <v>12668</v>
      </c>
      <c r="E365" s="83">
        <v>18504</v>
      </c>
      <c r="F365" s="84">
        <v>0.68460873324686555</v>
      </c>
      <c r="G365" s="84">
        <v>0.18460873324686555</v>
      </c>
      <c r="H365" s="84">
        <v>3.4159636397412593E-3</v>
      </c>
      <c r="I365" s="84">
        <v>50.22443360641482</v>
      </c>
      <c r="J365" s="84">
        <v>0</v>
      </c>
      <c r="K365" s="85">
        <v>0</v>
      </c>
      <c r="L365" s="72"/>
    </row>
    <row r="366" spans="1:12" ht="15.5" x14ac:dyDescent="0.35">
      <c r="A366" s="214"/>
      <c r="B366" s="87" t="s">
        <v>317</v>
      </c>
      <c r="C366" s="87" t="s">
        <v>177</v>
      </c>
      <c r="D366" s="88">
        <v>13611</v>
      </c>
      <c r="E366" s="89">
        <v>18504</v>
      </c>
      <c r="F366" s="90">
        <v>0.7355706874189365</v>
      </c>
      <c r="G366" s="90">
        <v>0.2355706874189365</v>
      </c>
      <c r="H366" s="90">
        <v>3.2421581473603537E-3</v>
      </c>
      <c r="I366" s="90">
        <v>64.089082579145838</v>
      </c>
      <c r="J366" s="90">
        <v>0</v>
      </c>
      <c r="K366" s="91">
        <v>0</v>
      </c>
      <c r="L366" s="72"/>
    </row>
    <row r="367" spans="1:12" ht="15.5" x14ac:dyDescent="0.35">
      <c r="A367" s="214"/>
      <c r="B367" s="87" t="s">
        <v>318</v>
      </c>
      <c r="C367" s="87" t="s">
        <v>177</v>
      </c>
      <c r="D367" s="88">
        <v>9652</v>
      </c>
      <c r="E367" s="89">
        <v>18504</v>
      </c>
      <c r="F367" s="90">
        <v>0.52161694768698663</v>
      </c>
      <c r="G367" s="90">
        <v>2.1616947686986632E-2</v>
      </c>
      <c r="H367" s="90">
        <v>3.6722389239369825E-3</v>
      </c>
      <c r="I367" s="90">
        <v>5.8810812185497445</v>
      </c>
      <c r="J367" s="90">
        <v>2.0379754550603479E-9</v>
      </c>
      <c r="K367" s="91">
        <v>4.0759509101206959E-9</v>
      </c>
      <c r="L367" s="72"/>
    </row>
    <row r="368" spans="1:12" ht="15.5" x14ac:dyDescent="0.35">
      <c r="A368" s="214"/>
      <c r="B368" s="87" t="s">
        <v>319</v>
      </c>
      <c r="C368" s="87" t="s">
        <v>177</v>
      </c>
      <c r="D368" s="88">
        <v>13816</v>
      </c>
      <c r="E368" s="89">
        <v>18504</v>
      </c>
      <c r="F368" s="90">
        <v>0.74664937310851709</v>
      </c>
      <c r="G368" s="90">
        <v>0.24664937310851709</v>
      </c>
      <c r="H368" s="90">
        <v>3.1973231645499385E-3</v>
      </c>
      <c r="I368" s="90">
        <v>67.103136703652581</v>
      </c>
      <c r="J368" s="90">
        <v>0</v>
      </c>
      <c r="K368" s="91">
        <v>0</v>
      </c>
      <c r="L368" s="72"/>
    </row>
    <row r="369" spans="1:12" ht="15.5" x14ac:dyDescent="0.35">
      <c r="A369" s="214"/>
      <c r="B369" s="87" t="s">
        <v>320</v>
      </c>
      <c r="C369" s="87" t="s">
        <v>177</v>
      </c>
      <c r="D369" s="88">
        <v>15924</v>
      </c>
      <c r="E369" s="89">
        <v>18504</v>
      </c>
      <c r="F369" s="90">
        <v>0.8605706874189365</v>
      </c>
      <c r="G369" s="90">
        <v>0.3605706874189365</v>
      </c>
      <c r="H369" s="90">
        <v>2.5464638063195733E-3</v>
      </c>
      <c r="I369" s="90">
        <v>98.096434725409736</v>
      </c>
      <c r="J369" s="90">
        <v>0</v>
      </c>
      <c r="K369" s="91">
        <v>0</v>
      </c>
      <c r="L369" s="72"/>
    </row>
    <row r="370" spans="1:12" ht="15.5" x14ac:dyDescent="0.35">
      <c r="A370" s="214"/>
      <c r="B370" s="87" t="s">
        <v>321</v>
      </c>
      <c r="C370" s="87" t="s">
        <v>177</v>
      </c>
      <c r="D370" s="88">
        <v>13553</v>
      </c>
      <c r="E370" s="89">
        <v>18504</v>
      </c>
      <c r="F370" s="90">
        <v>0.73243623000432334</v>
      </c>
      <c r="G370" s="90">
        <v>0.23243623000432334</v>
      </c>
      <c r="H370" s="90">
        <v>3.2543611945439407E-3</v>
      </c>
      <c r="I370" s="90">
        <v>63.236325802456129</v>
      </c>
      <c r="J370" s="90">
        <v>0</v>
      </c>
      <c r="K370" s="91">
        <v>0</v>
      </c>
      <c r="L370" s="72"/>
    </row>
    <row r="371" spans="1:12" ht="15.5" x14ac:dyDescent="0.35">
      <c r="A371" s="214"/>
      <c r="B371" s="87" t="s">
        <v>322</v>
      </c>
      <c r="C371" s="87" t="s">
        <v>177</v>
      </c>
      <c r="D371" s="88">
        <v>15840</v>
      </c>
      <c r="E371" s="89">
        <v>18504</v>
      </c>
      <c r="F371" s="90">
        <v>0.85603112840466922</v>
      </c>
      <c r="G371" s="90">
        <v>0.35603112840466922</v>
      </c>
      <c r="H371" s="90">
        <v>2.5807519801225162E-3</v>
      </c>
      <c r="I371" s="90">
        <v>96.861407669514293</v>
      </c>
      <c r="J371" s="90">
        <v>0</v>
      </c>
      <c r="K371" s="91">
        <v>0</v>
      </c>
      <c r="L371" s="72"/>
    </row>
    <row r="372" spans="1:12" ht="31" x14ac:dyDescent="0.35">
      <c r="A372" s="215"/>
      <c r="B372" s="87" t="s">
        <v>323</v>
      </c>
      <c r="C372" s="87" t="s">
        <v>177</v>
      </c>
      <c r="D372" s="88">
        <v>11879</v>
      </c>
      <c r="E372" s="89">
        <v>18504</v>
      </c>
      <c r="F372" s="90">
        <v>0.64196930393428453</v>
      </c>
      <c r="G372" s="90">
        <v>0.14196930393428453</v>
      </c>
      <c r="H372" s="90">
        <v>3.5243939968127138E-3</v>
      </c>
      <c r="I372" s="90">
        <v>38.624000902825451</v>
      </c>
      <c r="J372" s="90">
        <v>0</v>
      </c>
      <c r="K372" s="91">
        <v>0</v>
      </c>
      <c r="L372" s="72"/>
    </row>
    <row r="373" spans="1:12" ht="15.5" x14ac:dyDescent="0.35">
      <c r="A373" s="215" t="s">
        <v>17</v>
      </c>
      <c r="B373" s="87" t="s">
        <v>316</v>
      </c>
      <c r="C373" s="87" t="s">
        <v>177</v>
      </c>
      <c r="D373" s="88">
        <v>6543</v>
      </c>
      <c r="E373" s="89">
        <v>8792</v>
      </c>
      <c r="F373" s="90">
        <v>0.74419927206551406</v>
      </c>
      <c r="G373" s="90">
        <v>0.24419927206551406</v>
      </c>
      <c r="H373" s="90">
        <v>4.6531994570227957E-3</v>
      </c>
      <c r="I373" s="90">
        <v>45.795014450250314</v>
      </c>
      <c r="J373" s="90">
        <v>0</v>
      </c>
      <c r="K373" s="91">
        <v>0</v>
      </c>
      <c r="L373" s="72"/>
    </row>
    <row r="374" spans="1:12" ht="15.5" x14ac:dyDescent="0.35">
      <c r="A374" s="214"/>
      <c r="B374" s="87" t="s">
        <v>317</v>
      </c>
      <c r="C374" s="87" t="s">
        <v>177</v>
      </c>
      <c r="D374" s="88">
        <v>6932</v>
      </c>
      <c r="E374" s="89">
        <v>8792</v>
      </c>
      <c r="F374" s="90">
        <v>0.78844404003639668</v>
      </c>
      <c r="G374" s="90">
        <v>0.28844404003639668</v>
      </c>
      <c r="H374" s="90">
        <v>4.3556625910252068E-3</v>
      </c>
      <c r="I374" s="90">
        <v>54.092294665037173</v>
      </c>
      <c r="J374" s="90">
        <v>0</v>
      </c>
      <c r="K374" s="91">
        <v>0</v>
      </c>
      <c r="L374" s="72"/>
    </row>
    <row r="375" spans="1:12" ht="15.5" x14ac:dyDescent="0.35">
      <c r="A375" s="214"/>
      <c r="B375" s="87" t="s">
        <v>318</v>
      </c>
      <c r="C375" s="87" t="s">
        <v>177</v>
      </c>
      <c r="D375" s="88">
        <v>4981</v>
      </c>
      <c r="E375" s="89">
        <v>8792</v>
      </c>
      <c r="F375" s="90">
        <v>0.56653776160145586</v>
      </c>
      <c r="G375" s="90">
        <v>6.6537761601455858E-2</v>
      </c>
      <c r="H375" s="90">
        <v>5.2850150226778324E-3</v>
      </c>
      <c r="I375" s="90">
        <v>12.477914975964804</v>
      </c>
      <c r="J375" s="90">
        <v>0</v>
      </c>
      <c r="K375" s="91">
        <v>0</v>
      </c>
      <c r="L375" s="72"/>
    </row>
    <row r="376" spans="1:12" ht="15.5" x14ac:dyDescent="0.35">
      <c r="A376" s="214"/>
      <c r="B376" s="87" t="s">
        <v>319</v>
      </c>
      <c r="C376" s="87" t="s">
        <v>177</v>
      </c>
      <c r="D376" s="88">
        <v>6827</v>
      </c>
      <c r="E376" s="89">
        <v>8792</v>
      </c>
      <c r="F376" s="90">
        <v>0.77650136487716104</v>
      </c>
      <c r="G376" s="90">
        <v>0.27650136487716104</v>
      </c>
      <c r="H376" s="90">
        <v>4.4428812924632907E-3</v>
      </c>
      <c r="I376" s="90">
        <v>51.852668900120413</v>
      </c>
      <c r="J376" s="90">
        <v>0</v>
      </c>
      <c r="K376" s="91">
        <v>0</v>
      </c>
      <c r="L376" s="72"/>
    </row>
    <row r="377" spans="1:12" ht="15.5" x14ac:dyDescent="0.35">
      <c r="A377" s="214"/>
      <c r="B377" s="87" t="s">
        <v>320</v>
      </c>
      <c r="C377" s="87" t="s">
        <v>177</v>
      </c>
      <c r="D377" s="88">
        <v>7808</v>
      </c>
      <c r="E377" s="89">
        <v>8792</v>
      </c>
      <c r="F377" s="90">
        <v>0.88808007279344858</v>
      </c>
      <c r="G377" s="90">
        <v>0.38808007279344858</v>
      </c>
      <c r="H377" s="90">
        <v>3.3622959108554908E-3</v>
      </c>
      <c r="I377" s="90">
        <v>72.777172475199848</v>
      </c>
      <c r="J377" s="90">
        <v>0</v>
      </c>
      <c r="K377" s="91">
        <v>0</v>
      </c>
      <c r="L377" s="72"/>
    </row>
    <row r="378" spans="1:12" ht="15.5" x14ac:dyDescent="0.35">
      <c r="A378" s="214"/>
      <c r="B378" s="87" t="s">
        <v>321</v>
      </c>
      <c r="C378" s="87" t="s">
        <v>177</v>
      </c>
      <c r="D378" s="88">
        <v>6614</v>
      </c>
      <c r="E378" s="89">
        <v>8792</v>
      </c>
      <c r="F378" s="90">
        <v>0.75227479526842589</v>
      </c>
      <c r="G378" s="90">
        <v>0.25227479526842589</v>
      </c>
      <c r="H378" s="90">
        <v>4.6039385025481144E-3</v>
      </c>
      <c r="I378" s="90">
        <v>47.309428062717842</v>
      </c>
      <c r="J378" s="90">
        <v>0</v>
      </c>
      <c r="K378" s="91">
        <v>0</v>
      </c>
      <c r="L378" s="72"/>
    </row>
    <row r="379" spans="1:12" ht="15.5" x14ac:dyDescent="0.35">
      <c r="A379" s="214"/>
      <c r="B379" s="87" t="s">
        <v>322</v>
      </c>
      <c r="C379" s="87" t="s">
        <v>177</v>
      </c>
      <c r="D379" s="88">
        <v>7658</v>
      </c>
      <c r="E379" s="89">
        <v>8792</v>
      </c>
      <c r="F379" s="90">
        <v>0.87101910828025475</v>
      </c>
      <c r="G379" s="90">
        <v>0.37101910828025475</v>
      </c>
      <c r="H379" s="90">
        <v>3.5746431143873791E-3</v>
      </c>
      <c r="I379" s="90">
        <v>69.577707096747332</v>
      </c>
      <c r="J379" s="90">
        <v>0</v>
      </c>
      <c r="K379" s="91">
        <v>0</v>
      </c>
      <c r="L379" s="72"/>
    </row>
    <row r="380" spans="1:12" ht="31" x14ac:dyDescent="0.35">
      <c r="A380" s="216"/>
      <c r="B380" s="92" t="s">
        <v>323</v>
      </c>
      <c r="C380" s="92" t="s">
        <v>177</v>
      </c>
      <c r="D380" s="93">
        <v>6099</v>
      </c>
      <c r="E380" s="94">
        <v>8792</v>
      </c>
      <c r="F380" s="95">
        <v>0.69369881710646042</v>
      </c>
      <c r="G380" s="95">
        <v>0.19369881710646042</v>
      </c>
      <c r="H380" s="95">
        <v>4.916046410735622E-3</v>
      </c>
      <c r="I380" s="95">
        <v>36.324596930030879</v>
      </c>
      <c r="J380" s="95">
        <v>0</v>
      </c>
      <c r="K380" s="96">
        <v>0</v>
      </c>
      <c r="L380" s="72"/>
    </row>
    <row r="381" spans="1:12" ht="15" customHeight="1" x14ac:dyDescent="0.35">
      <c r="A381" s="217" t="s">
        <v>193</v>
      </c>
      <c r="B381" s="217"/>
      <c r="C381" s="217"/>
      <c r="D381" s="217"/>
      <c r="E381" s="217"/>
      <c r="F381" s="217"/>
      <c r="G381" s="217"/>
      <c r="H381" s="217"/>
      <c r="I381" s="217"/>
      <c r="J381" s="217"/>
      <c r="K381" s="217"/>
      <c r="L381" s="72"/>
    </row>
    <row r="382" spans="1:12" ht="15.5" x14ac:dyDescent="0.35">
      <c r="A382" s="12"/>
      <c r="B382" s="12"/>
      <c r="C382" s="12"/>
      <c r="D382" s="12"/>
      <c r="E382" s="15"/>
      <c r="F382" s="17"/>
      <c r="G382" s="15"/>
      <c r="H382" s="12"/>
      <c r="I382" s="12"/>
      <c r="J382" s="12"/>
      <c r="K382" s="12"/>
      <c r="L382" s="12"/>
    </row>
    <row r="383" spans="1:12" ht="15.5" x14ac:dyDescent="0.35">
      <c r="A383" s="12"/>
      <c r="B383" s="12"/>
      <c r="C383" s="12"/>
      <c r="D383" s="12"/>
      <c r="E383" s="15"/>
      <c r="F383" s="17"/>
      <c r="G383" s="15"/>
      <c r="H383" s="12"/>
      <c r="I383" s="12"/>
      <c r="J383" s="12"/>
      <c r="K383" s="12"/>
      <c r="L383" s="12"/>
    </row>
    <row r="384" spans="1:12" ht="16" x14ac:dyDescent="0.4">
      <c r="A384" s="13" t="s">
        <v>326</v>
      </c>
      <c r="B384" s="12"/>
      <c r="C384" s="12"/>
      <c r="D384" s="12"/>
      <c r="E384" s="15"/>
      <c r="F384" s="17"/>
      <c r="G384" s="15"/>
      <c r="H384" s="12"/>
      <c r="I384" s="12"/>
      <c r="J384" s="12"/>
      <c r="K384" s="12"/>
      <c r="L384" s="12"/>
    </row>
    <row r="385" spans="1:12" ht="16" x14ac:dyDescent="0.4">
      <c r="A385" s="13" t="s">
        <v>327</v>
      </c>
      <c r="B385" s="12"/>
      <c r="C385" s="12"/>
      <c r="D385" s="12"/>
      <c r="E385" s="15"/>
      <c r="F385" s="17"/>
      <c r="G385" s="15"/>
      <c r="H385" s="12"/>
      <c r="I385" s="12"/>
      <c r="J385" s="12"/>
      <c r="K385" s="12"/>
      <c r="L385" s="12"/>
    </row>
    <row r="386" spans="1:12" ht="16" x14ac:dyDescent="0.4">
      <c r="A386" s="13" t="s">
        <v>328</v>
      </c>
      <c r="B386" s="12"/>
      <c r="C386" s="12"/>
      <c r="D386" s="12"/>
      <c r="E386" s="15"/>
      <c r="F386" s="17"/>
      <c r="G386" s="15"/>
      <c r="H386" s="12"/>
      <c r="I386" s="12"/>
      <c r="J386" s="12"/>
      <c r="K386" s="12"/>
      <c r="L386" s="12"/>
    </row>
    <row r="387" spans="1:12" ht="16" x14ac:dyDescent="0.4">
      <c r="A387" s="13" t="s">
        <v>329</v>
      </c>
      <c r="B387" s="12"/>
      <c r="C387" s="12"/>
      <c r="D387" s="12"/>
      <c r="E387" s="15"/>
      <c r="F387" s="17"/>
      <c r="G387" s="15"/>
      <c r="H387" s="12"/>
      <c r="I387" s="12"/>
      <c r="J387" s="12"/>
      <c r="K387" s="12"/>
      <c r="L387" s="12"/>
    </row>
  </sheetData>
  <mergeCells count="74">
    <mergeCell ref="N103:N106"/>
    <mergeCell ref="M103:M106"/>
    <mergeCell ref="M99:M102"/>
    <mergeCell ref="M97:S97"/>
    <mergeCell ref="M98:O98"/>
    <mergeCell ref="N99:N102"/>
    <mergeCell ref="A365:A372"/>
    <mergeCell ref="A373:A380"/>
    <mergeCell ref="A381:K381"/>
    <mergeCell ref="A299:A320"/>
    <mergeCell ref="A321:A342"/>
    <mergeCell ref="A343:K343"/>
    <mergeCell ref="A362:K362"/>
    <mergeCell ref="A363:C364"/>
    <mergeCell ref="D363:F363"/>
    <mergeCell ref="G363:G364"/>
    <mergeCell ref="H363:H364"/>
    <mergeCell ref="I363:I364"/>
    <mergeCell ref="J363:K363"/>
    <mergeCell ref="A256:A263"/>
    <mergeCell ref="A264:A271"/>
    <mergeCell ref="A272:K272"/>
    <mergeCell ref="A296:K296"/>
    <mergeCell ref="A297:C298"/>
    <mergeCell ref="D297:F297"/>
    <mergeCell ref="G297:G298"/>
    <mergeCell ref="H297:H298"/>
    <mergeCell ref="I297:I298"/>
    <mergeCell ref="J297:K297"/>
    <mergeCell ref="A149:A156"/>
    <mergeCell ref="A157:A164"/>
    <mergeCell ref="A165:K165"/>
    <mergeCell ref="A189:K189"/>
    <mergeCell ref="A190:C191"/>
    <mergeCell ref="D190:F190"/>
    <mergeCell ref="G190:G191"/>
    <mergeCell ref="H190:H191"/>
    <mergeCell ref="I190:I191"/>
    <mergeCell ref="J190:K190"/>
    <mergeCell ref="A94:A109"/>
    <mergeCell ref="A110:A125"/>
    <mergeCell ref="A126:K126"/>
    <mergeCell ref="A146:K146"/>
    <mergeCell ref="A147:C148"/>
    <mergeCell ref="D147:F147"/>
    <mergeCell ref="G147:G148"/>
    <mergeCell ref="H147:H148"/>
    <mergeCell ref="I147:I148"/>
    <mergeCell ref="J147:K147"/>
    <mergeCell ref="J92:K92"/>
    <mergeCell ref="J22:K22"/>
    <mergeCell ref="A24:A39"/>
    <mergeCell ref="A40:K40"/>
    <mergeCell ref="A21:K21"/>
    <mergeCell ref="A22:C23"/>
    <mergeCell ref="D22:F22"/>
    <mergeCell ref="G22:G23"/>
    <mergeCell ref="H22:H23"/>
    <mergeCell ref="I22:I23"/>
    <mergeCell ref="A92:C93"/>
    <mergeCell ref="D92:F92"/>
    <mergeCell ref="G92:G93"/>
    <mergeCell ref="H92:H93"/>
    <mergeCell ref="I92:I93"/>
    <mergeCell ref="A192:A212"/>
    <mergeCell ref="A213:A233"/>
    <mergeCell ref="A234:K234"/>
    <mergeCell ref="A253:K253"/>
    <mergeCell ref="A254:C255"/>
    <mergeCell ref="D254:F254"/>
    <mergeCell ref="G254:G255"/>
    <mergeCell ref="H254:H255"/>
    <mergeCell ref="I254:I255"/>
    <mergeCell ref="J254:K2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D85A-3BAB-46CD-BF95-6AFCAA50BC79}">
  <sheetPr>
    <tabColor theme="9"/>
  </sheetPr>
  <dimension ref="A1:J47"/>
  <sheetViews>
    <sheetView tabSelected="1" topLeftCell="A21" zoomScale="85" zoomScaleNormal="85" workbookViewId="0">
      <selection activeCell="J6" sqref="J6"/>
    </sheetView>
  </sheetViews>
  <sheetFormatPr defaultColWidth="8.81640625" defaultRowHeight="14" x14ac:dyDescent="0.3"/>
  <cols>
    <col min="1" max="1" width="30" style="116" customWidth="1"/>
    <col min="2" max="2" width="15.36328125" style="116" customWidth="1"/>
    <col min="3" max="3" width="12.90625" style="116" customWidth="1"/>
    <col min="4" max="4" width="14.81640625" style="116" customWidth="1"/>
    <col min="5" max="5" width="11.54296875" style="116" customWidth="1"/>
    <col min="6" max="6" width="8.81640625" style="116"/>
    <col min="7" max="7" width="12.36328125" style="116" customWidth="1"/>
    <col min="8" max="8" width="10.81640625" style="116" customWidth="1"/>
    <col min="9" max="9" width="13.54296875" style="116" customWidth="1"/>
    <col min="10" max="10" width="17.08984375" style="116" customWidth="1"/>
    <col min="11" max="11" width="25.81640625" style="116" customWidth="1"/>
    <col min="12" max="12" width="13" style="116" customWidth="1"/>
    <col min="13" max="13" width="19.1796875" style="116" customWidth="1"/>
    <col min="14" max="14" width="8.81640625" style="116"/>
    <col min="15" max="15" width="17.81640625" style="116" customWidth="1"/>
    <col min="16" max="16384" width="8.81640625" style="116"/>
  </cols>
  <sheetData>
    <row r="1" spans="1:10" ht="36" customHeight="1" x14ac:dyDescent="0.5">
      <c r="A1" s="233" t="s">
        <v>338</v>
      </c>
      <c r="B1" s="234"/>
      <c r="C1" s="234"/>
      <c r="D1" s="234"/>
      <c r="E1" s="234"/>
      <c r="F1" s="234"/>
      <c r="G1" s="234"/>
      <c r="H1" s="235"/>
      <c r="I1" s="135"/>
      <c r="J1" s="134"/>
    </row>
    <row r="2" spans="1:10" ht="14.5" customHeight="1" x14ac:dyDescent="0.3">
      <c r="A2" s="236" t="s">
        <v>341</v>
      </c>
      <c r="B2" s="237"/>
      <c r="C2" s="237"/>
      <c r="D2" s="237"/>
      <c r="E2" s="237"/>
      <c r="F2" s="237"/>
      <c r="G2" s="237"/>
      <c r="H2" s="238"/>
      <c r="I2" s="117"/>
      <c r="J2" s="117"/>
    </row>
    <row r="3" spans="1:10" ht="20.149999999999999" customHeight="1" x14ac:dyDescent="0.3">
      <c r="A3" s="236"/>
      <c r="B3" s="237"/>
      <c r="C3" s="237"/>
      <c r="D3" s="237"/>
      <c r="E3" s="237"/>
      <c r="F3" s="237"/>
      <c r="G3" s="237"/>
      <c r="H3" s="238"/>
      <c r="I3" s="117"/>
      <c r="J3" s="117"/>
    </row>
    <row r="4" spans="1:10" ht="18" customHeight="1" x14ac:dyDescent="0.3">
      <c r="A4" s="236"/>
      <c r="B4" s="237"/>
      <c r="C4" s="237"/>
      <c r="D4" s="237"/>
      <c r="E4" s="237"/>
      <c r="F4" s="237"/>
      <c r="G4" s="237"/>
      <c r="H4" s="238"/>
      <c r="I4" s="117"/>
      <c r="J4" s="117"/>
    </row>
    <row r="5" spans="1:10" x14ac:dyDescent="0.3">
      <c r="A5" s="236"/>
      <c r="B5" s="237"/>
      <c r="C5" s="237"/>
      <c r="D5" s="237"/>
      <c r="E5" s="237"/>
      <c r="F5" s="237"/>
      <c r="G5" s="237"/>
      <c r="H5" s="238"/>
      <c r="I5" s="117"/>
      <c r="J5" s="117"/>
    </row>
    <row r="6" spans="1:10" ht="16.5" customHeight="1" x14ac:dyDescent="0.3">
      <c r="A6" s="236"/>
      <c r="B6" s="237"/>
      <c r="C6" s="237"/>
      <c r="D6" s="237"/>
      <c r="E6" s="237"/>
      <c r="F6" s="237"/>
      <c r="G6" s="237"/>
      <c r="H6" s="238"/>
      <c r="I6" s="117"/>
      <c r="J6" s="117"/>
    </row>
    <row r="7" spans="1:10" x14ac:dyDescent="0.3">
      <c r="A7" s="236"/>
      <c r="B7" s="237"/>
      <c r="C7" s="237"/>
      <c r="D7" s="237"/>
      <c r="E7" s="237"/>
      <c r="F7" s="237"/>
      <c r="G7" s="237"/>
      <c r="H7" s="238"/>
      <c r="I7" s="117"/>
      <c r="J7" s="117"/>
    </row>
    <row r="8" spans="1:10" ht="14.5" customHeight="1" x14ac:dyDescent="0.3">
      <c r="A8" s="236" t="s">
        <v>156</v>
      </c>
      <c r="B8" s="237"/>
      <c r="C8" s="237"/>
      <c r="D8" s="237"/>
      <c r="E8" s="237"/>
      <c r="F8" s="237"/>
      <c r="G8" s="237"/>
      <c r="H8" s="238"/>
      <c r="I8" s="117"/>
      <c r="J8" s="117"/>
    </row>
    <row r="9" spans="1:10" x14ac:dyDescent="0.3">
      <c r="A9" s="236"/>
      <c r="B9" s="237"/>
      <c r="C9" s="237"/>
      <c r="D9" s="237"/>
      <c r="E9" s="237"/>
      <c r="F9" s="237"/>
      <c r="G9" s="237"/>
      <c r="H9" s="238"/>
      <c r="I9" s="117"/>
      <c r="J9" s="117"/>
    </row>
    <row r="10" spans="1:10" x14ac:dyDescent="0.3">
      <c r="A10" s="236"/>
      <c r="B10" s="237"/>
      <c r="C10" s="237"/>
      <c r="D10" s="237"/>
      <c r="E10" s="237"/>
      <c r="F10" s="237"/>
      <c r="G10" s="237"/>
      <c r="H10" s="238"/>
      <c r="I10" s="117"/>
      <c r="J10" s="117"/>
    </row>
    <row r="11" spans="1:10" x14ac:dyDescent="0.3">
      <c r="A11" s="239"/>
      <c r="B11" s="240"/>
      <c r="C11" s="240"/>
      <c r="D11" s="240"/>
      <c r="E11" s="240"/>
      <c r="F11" s="240"/>
      <c r="G11" s="240"/>
      <c r="H11" s="241"/>
      <c r="I11" s="117"/>
      <c r="J11" s="117"/>
    </row>
    <row r="12" spans="1:10" x14ac:dyDescent="0.3">
      <c r="A12" s="117"/>
      <c r="B12" s="117"/>
      <c r="C12" s="117"/>
      <c r="D12" s="117"/>
      <c r="E12" s="117"/>
      <c r="F12" s="117"/>
      <c r="G12" s="117"/>
      <c r="H12" s="117"/>
      <c r="I12" s="117"/>
    </row>
    <row r="13" spans="1:10" ht="25.5" thickBot="1" x14ac:dyDescent="0.55000000000000004">
      <c r="A13" s="242" t="s">
        <v>0</v>
      </c>
      <c r="B13" s="242"/>
      <c r="C13" s="242"/>
      <c r="D13" s="242"/>
      <c r="E13" s="242"/>
      <c r="F13" s="242"/>
      <c r="G13" s="242"/>
      <c r="H13" s="242"/>
      <c r="I13" s="242"/>
      <c r="J13" s="242"/>
    </row>
    <row r="14" spans="1:10" ht="26.5" customHeight="1" thickBot="1" x14ac:dyDescent="0.35">
      <c r="A14" s="243"/>
      <c r="B14" s="244" t="s">
        <v>1</v>
      </c>
      <c r="C14" s="246" t="s">
        <v>143</v>
      </c>
      <c r="D14" s="248"/>
      <c r="E14" s="246" t="s">
        <v>2</v>
      </c>
      <c r="F14" s="247"/>
      <c r="G14" s="246" t="s">
        <v>3</v>
      </c>
      <c r="H14" s="248"/>
      <c r="I14" s="246" t="s">
        <v>4</v>
      </c>
      <c r="J14" s="248"/>
    </row>
    <row r="15" spans="1:10" ht="36" customHeight="1" thickBot="1" x14ac:dyDescent="0.35">
      <c r="A15" s="243"/>
      <c r="B15" s="245"/>
      <c r="C15" s="136" t="s">
        <v>5</v>
      </c>
      <c r="D15" s="136" t="s">
        <v>6</v>
      </c>
      <c r="E15" s="136" t="s">
        <v>5</v>
      </c>
      <c r="F15" s="136" t="s">
        <v>6</v>
      </c>
      <c r="G15" s="136" t="s">
        <v>5</v>
      </c>
      <c r="H15" s="136" t="s">
        <v>6</v>
      </c>
      <c r="I15" s="136" t="s">
        <v>5</v>
      </c>
      <c r="J15" s="136" t="s">
        <v>6</v>
      </c>
    </row>
    <row r="16" spans="1:10" ht="16" thickBot="1" x14ac:dyDescent="0.35">
      <c r="A16" s="118" t="s">
        <v>7</v>
      </c>
      <c r="B16" s="119" t="s">
        <v>8</v>
      </c>
      <c r="C16" s="120">
        <f>SummaryData!D24</f>
        <v>85315</v>
      </c>
      <c r="D16" s="121">
        <f>C16/C$25</f>
        <v>0.25769085554632637</v>
      </c>
      <c r="E16" s="120">
        <v>63476</v>
      </c>
      <c r="F16" s="121">
        <f t="shared" ref="F16:F24" si="0">E16/$E$25</f>
        <v>0.27135772913816691</v>
      </c>
      <c r="G16" s="120">
        <v>27875</v>
      </c>
      <c r="H16" s="121">
        <f t="shared" ref="H16:H24" si="1">G16/$G$25</f>
        <v>0.2667336491076982</v>
      </c>
      <c r="I16" s="120">
        <v>8416</v>
      </c>
      <c r="J16" s="121">
        <f t="shared" ref="J16:J23" si="2">I16/$I$25</f>
        <v>0.24849415377347348</v>
      </c>
    </row>
    <row r="17" spans="1:10" ht="16" thickBot="1" x14ac:dyDescent="0.35">
      <c r="A17" s="254" t="s">
        <v>9</v>
      </c>
      <c r="B17" s="119" t="s">
        <v>10</v>
      </c>
      <c r="C17" s="120">
        <f>SummaryData!D25</f>
        <v>49942</v>
      </c>
      <c r="D17" s="121">
        <f t="shared" ref="D17:D25" si="3">C17/C$25</f>
        <v>0.15084799516725816</v>
      </c>
      <c r="E17" s="120">
        <v>34653</v>
      </c>
      <c r="F17" s="121">
        <f t="shared" si="0"/>
        <v>0.148140389876881</v>
      </c>
      <c r="G17" s="120">
        <v>16058</v>
      </c>
      <c r="H17" s="121">
        <f t="shared" si="1"/>
        <v>0.15365771972632888</v>
      </c>
      <c r="I17" s="120">
        <v>5895</v>
      </c>
      <c r="J17" s="121">
        <f t="shared" si="2"/>
        <v>0.17405810794850596</v>
      </c>
    </row>
    <row r="18" spans="1:10" ht="16" thickBot="1" x14ac:dyDescent="0.35">
      <c r="A18" s="254"/>
      <c r="B18" s="119" t="s">
        <v>11</v>
      </c>
      <c r="C18" s="120">
        <f>SummaryData!D26</f>
        <v>70241</v>
      </c>
      <c r="D18" s="121">
        <f t="shared" si="3"/>
        <v>0.21216038661934608</v>
      </c>
      <c r="E18" s="120">
        <v>49808</v>
      </c>
      <c r="F18" s="121">
        <f t="shared" si="0"/>
        <v>0.21292749658002735</v>
      </c>
      <c r="G18" s="120">
        <v>21224</v>
      </c>
      <c r="H18" s="121">
        <f t="shared" si="1"/>
        <v>0.20309076120759773</v>
      </c>
      <c r="I18" s="120">
        <v>8128</v>
      </c>
      <c r="J18" s="121">
        <f t="shared" si="2"/>
        <v>0.23999055155308846</v>
      </c>
    </row>
    <row r="19" spans="1:10" ht="16" thickBot="1" x14ac:dyDescent="0.35">
      <c r="A19" s="255" t="s">
        <v>12</v>
      </c>
      <c r="B19" s="119" t="s">
        <v>13</v>
      </c>
      <c r="C19" s="120">
        <f>SummaryData!D27</f>
        <v>54869</v>
      </c>
      <c r="D19" s="121">
        <f t="shared" si="3"/>
        <v>0.16572981952729743</v>
      </c>
      <c r="E19" s="120">
        <v>36405</v>
      </c>
      <c r="F19" s="121">
        <f t="shared" si="0"/>
        <v>0.15563012995896033</v>
      </c>
      <c r="G19" s="120">
        <v>17791</v>
      </c>
      <c r="H19" s="121">
        <f t="shared" si="1"/>
        <v>0.17024065834170612</v>
      </c>
      <c r="I19" s="120">
        <v>5280</v>
      </c>
      <c r="J19" s="121">
        <f t="shared" si="2"/>
        <v>0.15589937404039211</v>
      </c>
    </row>
    <row r="20" spans="1:10" ht="16" thickBot="1" x14ac:dyDescent="0.35">
      <c r="A20" s="255"/>
      <c r="B20" s="119" t="s">
        <v>14</v>
      </c>
      <c r="C20" s="120">
        <f>SummaryData!D28</f>
        <v>35192</v>
      </c>
      <c r="D20" s="121">
        <f t="shared" si="3"/>
        <v>0.10629615646001661</v>
      </c>
      <c r="E20" s="120">
        <v>26088</v>
      </c>
      <c r="F20" s="121">
        <f t="shared" si="0"/>
        <v>0.11152530779753762</v>
      </c>
      <c r="G20" s="120">
        <v>11238</v>
      </c>
      <c r="H20" s="121">
        <f t="shared" si="1"/>
        <v>0.10753552461604708</v>
      </c>
      <c r="I20" s="120">
        <v>3534</v>
      </c>
      <c r="J20" s="121">
        <f t="shared" si="2"/>
        <v>0.1043462855793079</v>
      </c>
    </row>
    <row r="21" spans="1:10" ht="16" thickBot="1" x14ac:dyDescent="0.35">
      <c r="A21" s="256" t="s">
        <v>15</v>
      </c>
      <c r="B21" s="119" t="s">
        <v>16</v>
      </c>
      <c r="C21" s="120">
        <f>SummaryData!D29</f>
        <v>18504</v>
      </c>
      <c r="D21" s="121">
        <f t="shared" si="3"/>
        <v>5.5890659216189686E-2</v>
      </c>
      <c r="E21" s="120">
        <v>12942</v>
      </c>
      <c r="F21" s="121">
        <f t="shared" si="0"/>
        <v>5.5326607387140903E-2</v>
      </c>
      <c r="G21" s="120">
        <v>4629</v>
      </c>
      <c r="H21" s="121">
        <f t="shared" si="1"/>
        <v>4.4294531362135785E-2</v>
      </c>
      <c r="I21" s="120">
        <v>1587</v>
      </c>
      <c r="J21" s="121">
        <f t="shared" si="2"/>
        <v>4.6858391401913307E-2</v>
      </c>
    </row>
    <row r="22" spans="1:10" ht="16" thickBot="1" x14ac:dyDescent="0.35">
      <c r="A22" s="256"/>
      <c r="B22" s="119" t="s">
        <v>17</v>
      </c>
      <c r="C22" s="120">
        <f>SummaryData!D30</f>
        <v>8792</v>
      </c>
      <c r="D22" s="121">
        <f t="shared" si="3"/>
        <v>2.655591633315714E-2</v>
      </c>
      <c r="E22" s="120">
        <v>5301</v>
      </c>
      <c r="F22" s="121">
        <f t="shared" si="0"/>
        <v>2.2661593707250342E-2</v>
      </c>
      <c r="G22" s="120">
        <v>2667</v>
      </c>
      <c r="H22" s="121">
        <f t="shared" si="1"/>
        <v>2.5520310033012774E-2</v>
      </c>
      <c r="I22" s="120">
        <v>1028</v>
      </c>
      <c r="J22" s="121">
        <f t="shared" si="2"/>
        <v>3.0353135703318768E-2</v>
      </c>
    </row>
    <row r="23" spans="1:10" ht="16" thickBot="1" x14ac:dyDescent="0.35">
      <c r="A23" s="256"/>
      <c r="B23" s="122" t="s">
        <v>18</v>
      </c>
      <c r="C23" s="120">
        <f>SummaryData!D31</f>
        <v>37</v>
      </c>
      <c r="D23" s="121">
        <f t="shared" si="3"/>
        <v>1.1175715472325002E-4</v>
      </c>
      <c r="E23" s="122">
        <v>16</v>
      </c>
      <c r="F23" s="121">
        <f t="shared" si="0"/>
        <v>6.8399452804377564E-5</v>
      </c>
      <c r="G23" s="122">
        <v>28</v>
      </c>
      <c r="H23" s="121">
        <f t="shared" si="1"/>
        <v>2.6792976412611837E-4</v>
      </c>
      <c r="I23" s="122">
        <v>0</v>
      </c>
      <c r="J23" s="121">
        <f t="shared" si="2"/>
        <v>0</v>
      </c>
    </row>
    <row r="24" spans="1:10" ht="19.25" customHeight="1" thickBot="1" x14ac:dyDescent="0.35">
      <c r="A24" s="123" t="s">
        <v>19</v>
      </c>
      <c r="B24" s="122" t="s">
        <v>20</v>
      </c>
      <c r="C24" s="120">
        <f>SummaryData!D41</f>
        <v>8183</v>
      </c>
      <c r="D24" s="121">
        <f t="shared" si="3"/>
        <v>2.4716453975685268E-2</v>
      </c>
      <c r="E24" s="120">
        <v>5231</v>
      </c>
      <c r="F24" s="121">
        <f t="shared" si="0"/>
        <v>2.2362346101231192E-2</v>
      </c>
      <c r="G24" s="120">
        <v>2995</v>
      </c>
      <c r="H24" s="121">
        <f t="shared" si="1"/>
        <v>2.8658915841347304E-2</v>
      </c>
      <c r="I24" s="120" t="s">
        <v>21</v>
      </c>
      <c r="J24" s="121" t="s">
        <v>21</v>
      </c>
    </row>
    <row r="25" spans="1:10" ht="16" thickBot="1" x14ac:dyDescent="0.35">
      <c r="A25" s="257" t="s">
        <v>22</v>
      </c>
      <c r="B25" s="258"/>
      <c r="C25" s="124">
        <f>SUM(Summary!C16:C24)</f>
        <v>331075</v>
      </c>
      <c r="D25" s="125">
        <f t="shared" si="3"/>
        <v>1</v>
      </c>
      <c r="E25" s="124">
        <v>233920</v>
      </c>
      <c r="F25" s="125">
        <f>SUM(F16:F24)</f>
        <v>1</v>
      </c>
      <c r="G25" s="124">
        <f>SUM(G16:G24)</f>
        <v>104505</v>
      </c>
      <c r="H25" s="125">
        <f>SUM(H16:H24)</f>
        <v>1</v>
      </c>
      <c r="I25" s="124">
        <f>SUM(I16:I24)</f>
        <v>33868</v>
      </c>
      <c r="J25" s="125">
        <f>SUM(J16:J23)</f>
        <v>1</v>
      </c>
    </row>
    <row r="26" spans="1:10" ht="14.5" thickBot="1" x14ac:dyDescent="0.35"/>
    <row r="27" spans="1:10" ht="32.5" customHeight="1" thickBot="1" x14ac:dyDescent="0.35">
      <c r="A27" s="259" t="s">
        <v>23</v>
      </c>
      <c r="B27" s="262" t="s">
        <v>24</v>
      </c>
      <c r="C27" s="263"/>
      <c r="D27" s="263"/>
      <c r="E27" s="263"/>
      <c r="F27" s="264"/>
    </row>
    <row r="28" spans="1:10" ht="16" thickBot="1" x14ac:dyDescent="0.35">
      <c r="A28" s="260"/>
      <c r="B28" s="265" t="s">
        <v>1</v>
      </c>
      <c r="C28" s="126" t="s">
        <v>143</v>
      </c>
      <c r="D28" s="126" t="s">
        <v>2</v>
      </c>
      <c r="E28" s="126" t="s">
        <v>3</v>
      </c>
      <c r="F28" s="126" t="s">
        <v>4</v>
      </c>
    </row>
    <row r="29" spans="1:10" ht="31.5" thickBot="1" x14ac:dyDescent="0.35">
      <c r="A29" s="261"/>
      <c r="B29" s="266"/>
      <c r="C29" s="127" t="str">
        <f>"N="&amp;TEXT(SummaryData!L33,"##,##")</f>
        <v>N=322,892</v>
      </c>
      <c r="D29" s="127" t="s">
        <v>25</v>
      </c>
      <c r="E29" s="127" t="s">
        <v>26</v>
      </c>
      <c r="F29" s="127" t="s">
        <v>27</v>
      </c>
    </row>
    <row r="30" spans="1:10" ht="16" thickBot="1" x14ac:dyDescent="0.35">
      <c r="A30" s="128" t="s">
        <v>7</v>
      </c>
      <c r="B30" s="119" t="s">
        <v>8</v>
      </c>
      <c r="C30" s="121" t="str">
        <f>TEXT((SummaryData!K25/100),"#%")</f>
        <v>49%</v>
      </c>
      <c r="D30" s="121">
        <v>0.49</v>
      </c>
      <c r="E30" s="121">
        <v>0.46349564758638878</v>
      </c>
      <c r="F30" s="121">
        <v>0.4455130109315612</v>
      </c>
      <c r="H30" s="129"/>
    </row>
    <row r="31" spans="1:10" ht="16.5" customHeight="1" thickBot="1" x14ac:dyDescent="0.35">
      <c r="A31" s="267" t="s">
        <v>9</v>
      </c>
      <c r="B31" s="119" t="s">
        <v>10</v>
      </c>
      <c r="C31" s="121" t="str">
        <f>TEXT((SummaryData!K26/100),"#%")</f>
        <v>51%</v>
      </c>
      <c r="D31" s="121">
        <v>0.51</v>
      </c>
      <c r="E31" s="121">
        <v>0.49197051313986795</v>
      </c>
      <c r="F31" s="121">
        <v>0.45552728300819822</v>
      </c>
    </row>
    <row r="32" spans="1:10" ht="16" thickBot="1" x14ac:dyDescent="0.35">
      <c r="A32" s="268"/>
      <c r="B32" s="119" t="s">
        <v>11</v>
      </c>
      <c r="C32" s="121" t="str">
        <f>TEXT((SummaryData!K27/100),"#%")</f>
        <v>55%</v>
      </c>
      <c r="D32" s="121">
        <v>0.55000000000000004</v>
      </c>
      <c r="E32" s="121">
        <v>0.52929466641537881</v>
      </c>
      <c r="F32" s="121">
        <v>0.50323982939632628</v>
      </c>
    </row>
    <row r="33" spans="1:6" ht="16" thickBot="1" x14ac:dyDescent="0.35">
      <c r="A33" s="267" t="s">
        <v>12</v>
      </c>
      <c r="B33" s="119" t="s">
        <v>13</v>
      </c>
      <c r="C33" s="121" t="str">
        <f>TEXT((SummaryData!K28/100),"#%")</f>
        <v>59%</v>
      </c>
      <c r="D33" s="121">
        <v>0.57999999999999996</v>
      </c>
      <c r="E33" s="121">
        <v>0.56135890976540748</v>
      </c>
      <c r="F33" s="121">
        <v>0.55271780303030305</v>
      </c>
    </row>
    <row r="34" spans="1:6" ht="16" thickBot="1" x14ac:dyDescent="0.35">
      <c r="A34" s="268"/>
      <c r="B34" s="119" t="s">
        <v>14</v>
      </c>
      <c r="C34" s="121" t="str">
        <f>TEXT((SummaryData!K29/100),"#%")</f>
        <v>68%</v>
      </c>
      <c r="D34" s="121">
        <v>0.68</v>
      </c>
      <c r="E34" s="121">
        <v>0.6653966250869614</v>
      </c>
      <c r="F34" s="121">
        <v>0.66639784946236802</v>
      </c>
    </row>
    <row r="35" spans="1:6" ht="16" thickBot="1" x14ac:dyDescent="0.35">
      <c r="A35" s="267" t="s">
        <v>15</v>
      </c>
      <c r="B35" s="119" t="s">
        <v>16</v>
      </c>
      <c r="C35" s="121" t="str">
        <f>TEXT((SummaryData!K30/100),"#%")</f>
        <v>73%</v>
      </c>
      <c r="D35" s="121">
        <v>0.71</v>
      </c>
      <c r="E35" s="121">
        <v>0.69621359413971207</v>
      </c>
      <c r="F35" s="121">
        <v>0.68616721387590085</v>
      </c>
    </row>
    <row r="36" spans="1:6" ht="16" thickBot="1" x14ac:dyDescent="0.35">
      <c r="A36" s="268"/>
      <c r="B36" s="119" t="s">
        <v>17</v>
      </c>
      <c r="C36" s="121" t="str">
        <f>TEXT((SummaryData!K31/100),"#%")</f>
        <v>80%</v>
      </c>
      <c r="D36" s="121">
        <v>0.79</v>
      </c>
      <c r="E36" s="121">
        <v>0.76814261853631938</v>
      </c>
      <c r="F36" s="121">
        <v>0.74360024575056316</v>
      </c>
    </row>
    <row r="37" spans="1:6" ht="15" customHeight="1" thickBot="1" x14ac:dyDescent="0.35"/>
    <row r="38" spans="1:6" ht="16" thickBot="1" x14ac:dyDescent="0.35">
      <c r="A38" s="269" t="s">
        <v>23</v>
      </c>
      <c r="B38" s="249" t="s">
        <v>28</v>
      </c>
      <c r="C38" s="250"/>
      <c r="D38" s="250"/>
      <c r="E38" s="250"/>
      <c r="F38" s="251"/>
    </row>
    <row r="39" spans="1:6" ht="16" thickBot="1" x14ac:dyDescent="0.35">
      <c r="A39" s="270"/>
      <c r="B39" s="252" t="s">
        <v>1</v>
      </c>
      <c r="C39" s="131" t="s">
        <v>2</v>
      </c>
      <c r="D39" s="131" t="s">
        <v>2</v>
      </c>
      <c r="E39" s="130" t="s">
        <v>3</v>
      </c>
      <c r="F39" s="130" t="s">
        <v>4</v>
      </c>
    </row>
    <row r="40" spans="1:6" ht="31.5" thickBot="1" x14ac:dyDescent="0.35">
      <c r="A40" s="271"/>
      <c r="B40" s="253"/>
      <c r="C40" s="133" t="s">
        <v>25</v>
      </c>
      <c r="D40" s="133" t="s">
        <v>25</v>
      </c>
      <c r="E40" s="132" t="s">
        <v>26</v>
      </c>
      <c r="F40" s="132" t="s">
        <v>27</v>
      </c>
    </row>
    <row r="41" spans="1:6" ht="16" thickBot="1" x14ac:dyDescent="0.35">
      <c r="A41" s="128" t="s">
        <v>7</v>
      </c>
      <c r="B41" s="119" t="s">
        <v>8</v>
      </c>
      <c r="C41" s="121" t="str">
        <f>TEXT((SummaryData!S25/100),"#%")</f>
        <v>70%</v>
      </c>
      <c r="D41" s="121">
        <v>0.69599999999999995</v>
      </c>
      <c r="E41" s="121">
        <v>0.69847085201793713</v>
      </c>
      <c r="F41" s="121">
        <v>0.70835313688212909</v>
      </c>
    </row>
    <row r="42" spans="1:6" ht="16" thickBot="1" x14ac:dyDescent="0.35">
      <c r="A42" s="267" t="s">
        <v>9</v>
      </c>
      <c r="B42" s="119" t="s">
        <v>10</v>
      </c>
      <c r="C42" s="121" t="str">
        <f>TEXT((SummaryData!S26/100),"#%")</f>
        <v>59%</v>
      </c>
      <c r="D42" s="121">
        <v>0.57899999999999996</v>
      </c>
      <c r="E42" s="121">
        <v>0.59289762112342759</v>
      </c>
      <c r="F42" s="121">
        <v>0.57779898218829495</v>
      </c>
    </row>
    <row r="43" spans="1:6" ht="16" thickBot="1" x14ac:dyDescent="0.35">
      <c r="A43" s="268"/>
      <c r="B43" s="119" t="s">
        <v>11</v>
      </c>
      <c r="C43" s="121" t="str">
        <f>TEXT((SummaryData!S27/100),"#%")</f>
        <v>61%</v>
      </c>
      <c r="D43" s="121">
        <v>0.60489999999999999</v>
      </c>
      <c r="E43" s="121">
        <v>0.61411020542781758</v>
      </c>
      <c r="F43" s="121">
        <v>0.61506520669291276</v>
      </c>
    </row>
    <row r="44" spans="1:6" ht="16" thickBot="1" x14ac:dyDescent="0.35">
      <c r="A44" s="267" t="s">
        <v>12</v>
      </c>
      <c r="B44" s="119" t="s">
        <v>13</v>
      </c>
      <c r="C44" s="121" t="str">
        <f>TEXT((SummaryData!S28/100),"#%")</f>
        <v>64%</v>
      </c>
      <c r="D44" s="121">
        <v>0.63719999999999999</v>
      </c>
      <c r="E44" s="121">
        <v>0.64266342532741272</v>
      </c>
      <c r="F44" s="121">
        <v>0.62462121212121158</v>
      </c>
    </row>
    <row r="45" spans="1:6" ht="16" thickBot="1" x14ac:dyDescent="0.35">
      <c r="A45" s="268"/>
      <c r="B45" s="119" t="s">
        <v>14</v>
      </c>
      <c r="C45" s="121" t="str">
        <f>TEXT((SummaryData!S29/100),"#%")</f>
        <v>69%</v>
      </c>
      <c r="D45" s="121">
        <v>0.68799999999999994</v>
      </c>
      <c r="E45" s="121">
        <v>0.69665420893397401</v>
      </c>
      <c r="F45" s="121">
        <v>0.70246179966043965</v>
      </c>
    </row>
    <row r="46" spans="1:6" ht="16" thickBot="1" x14ac:dyDescent="0.35">
      <c r="A46" s="267" t="s">
        <v>15</v>
      </c>
      <c r="B46" s="119" t="s">
        <v>16</v>
      </c>
      <c r="C46" s="121" t="str">
        <f>TEXT((SummaryData!S30/100),"#%")</f>
        <v>72%</v>
      </c>
      <c r="D46" s="121">
        <v>0.71960000000000002</v>
      </c>
      <c r="E46" s="121">
        <v>0.71538129185569233</v>
      </c>
      <c r="F46" s="121">
        <v>0.71873030875866362</v>
      </c>
    </row>
    <row r="47" spans="1:6" ht="16" thickBot="1" x14ac:dyDescent="0.35">
      <c r="A47" s="268"/>
      <c r="B47" s="119" t="s">
        <v>17</v>
      </c>
      <c r="C47" s="121" t="str">
        <f>TEXT((SummaryData!S31/100),"#%")</f>
        <v>76%</v>
      </c>
      <c r="D47" s="121">
        <v>0.75</v>
      </c>
      <c r="E47" s="121">
        <v>0.75103112110986137</v>
      </c>
      <c r="F47" s="121">
        <v>0.74270428015564183</v>
      </c>
    </row>
  </sheetData>
  <sheetProtection algorithmName="SHA-512" hashValue="+SA5+aVsr2HkZ8OrjpYn9jN7pxmP3nPHjeyV6kAA5/ObJG9OwnDkKZcEa0V6vcG5Z7xeOkwNIU7pbJa3wfkYkw==" saltValue="MVLEb72dDz6Mjql151hEWw==" spinCount="100000" sheet="1" objects="1" scenarios="1"/>
  <mergeCells count="26">
    <mergeCell ref="A42:A43"/>
    <mergeCell ref="A44:A45"/>
    <mergeCell ref="A46:A47"/>
    <mergeCell ref="A31:A32"/>
    <mergeCell ref="A33:A34"/>
    <mergeCell ref="A35:A36"/>
    <mergeCell ref="A38:A40"/>
    <mergeCell ref="B38:F38"/>
    <mergeCell ref="B39:B40"/>
    <mergeCell ref="A17:A18"/>
    <mergeCell ref="A19:A20"/>
    <mergeCell ref="A21:A23"/>
    <mergeCell ref="A25:B25"/>
    <mergeCell ref="A27:A29"/>
    <mergeCell ref="B27:F27"/>
    <mergeCell ref="B28:B29"/>
    <mergeCell ref="A1:H1"/>
    <mergeCell ref="A2:H7"/>
    <mergeCell ref="A8:H11"/>
    <mergeCell ref="A13:J13"/>
    <mergeCell ref="A14:A15"/>
    <mergeCell ref="B14:B15"/>
    <mergeCell ref="E14:F14"/>
    <mergeCell ref="G14:H14"/>
    <mergeCell ref="I14:J14"/>
    <mergeCell ref="C14:D14"/>
  </mergeCells>
  <hyperlinks>
    <hyperlink ref="B16" location="'Year 7 (N=63,476)'!A1" display="Year 7" xr:uid="{BC96CE5C-66DA-4780-A917-61FCB1C4D39D}"/>
    <hyperlink ref="B17" location="'Year 8 (N=34,653)'!A1" display="Year 8" xr:uid="{1E13AA43-BB42-4E02-9243-9EAC5BE4F71A}"/>
    <hyperlink ref="B18" location="'Year 9 (N=49,808)'!A1" display="Year 9" xr:uid="{6B90BA3E-01C5-443A-B59B-508AA4A7F491}"/>
    <hyperlink ref="B19" location="'Year 10 (N=36,405)'!A1" display="Year 10" xr:uid="{BF68DC87-7100-4B83-B52A-FF662F8EC397}"/>
    <hyperlink ref="B20" location="'Year 11 (N=26,088)'!A1" display="Year 11" xr:uid="{2F1DF0EC-1A93-4C2F-A48A-0E11274DC14D}"/>
    <hyperlink ref="B21" location="'Year 12 (N=12,942)'!A1" display="Year 12" xr:uid="{140D6E06-3B05-48F6-A987-D0D4C9E01147}"/>
    <hyperlink ref="B22" location="'Year 13 (N=5,301)'!A1" display="Year 13" xr:uid="{F299A82C-698E-4675-8226-E76CF0247AE9}"/>
    <hyperlink ref="B30" location="'Year 7 (N=63,476)'!A1" display="Year 7" xr:uid="{73378398-E484-4ED1-9AAF-E340EB8BB22B}"/>
    <hyperlink ref="B31" location="'Year 8 (N=34,653)'!A1" display="Year 8" xr:uid="{764CB871-CC79-4484-9083-CE4A3BB73D29}"/>
    <hyperlink ref="B32" location="'Year 9 (N=49,808)'!A1" display="Year 9" xr:uid="{E2E37F54-9542-4B4A-9D64-7258D17A57A8}"/>
    <hyperlink ref="B33" location="'Year 10 (N=36,405)'!A1" display="Year 10" xr:uid="{629C47FA-CF61-4703-85C1-2C8A76E1412E}"/>
    <hyperlink ref="B34" location="'Year 11 (N=26,088)'!A1" display="Year 11" xr:uid="{11FCCFD1-950E-48F0-9D50-B3B5653E2151}"/>
    <hyperlink ref="B35" location="'Year 12 (N=12,942)'!A1" display="Year 12" xr:uid="{0DBF3667-5CB8-4E2A-845E-974569DC0727}"/>
    <hyperlink ref="B36" location="'Year 13 (N=5,301)'!A1" display="Year 13" xr:uid="{1EBB3DDA-8FEA-4E01-BF69-C520B6542301}"/>
    <hyperlink ref="B41" location="'Year 7 (N=63,476)'!A1" display="Year 7" xr:uid="{F2154F67-91F4-4CC9-852A-180EFA805736}"/>
    <hyperlink ref="B42" location="'Year 8 (N=34,653)'!A1" display="Year 8" xr:uid="{3A1E70D3-3547-46E1-85D3-DFA7186B8405}"/>
    <hyperlink ref="B43" location="'Year 9 (N=49,808)'!A1" display="Year 9" xr:uid="{2F846D5F-D0AC-4C9B-9463-E19E9D664182}"/>
    <hyperlink ref="B44" location="'Year 10 (N=36,405)'!A1" display="Year 10" xr:uid="{CA700F57-2ED8-47E6-8349-CFCBD7AB784C}"/>
    <hyperlink ref="B45" location="'Year 11 (N=26,088)'!A1" display="Year 11" xr:uid="{1DED4970-A69D-4167-89A2-15BB2128B99A}"/>
    <hyperlink ref="B46" location="'Year 12 (N=12,942)'!A1" display="Year 12" xr:uid="{C0F3DA27-1784-482F-A9C0-C43C29D8120C}"/>
    <hyperlink ref="B47" location="'Year 13 (N=5,301)'!A1" display="Year 13" xr:uid="{9DC49B40-57AB-4F09-A40C-1A6829102BD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196F-0ADF-4EE7-9021-55698066153C}">
  <sheetPr>
    <tabColor rgb="FF00A8A8"/>
  </sheetPr>
  <dimension ref="A1:H32"/>
  <sheetViews>
    <sheetView topLeftCell="A13" workbookViewId="0">
      <selection activeCell="A32" sqref="A32"/>
    </sheetView>
  </sheetViews>
  <sheetFormatPr defaultColWidth="8.81640625" defaultRowHeight="14.5" x14ac:dyDescent="0.35"/>
  <cols>
    <col min="1" max="1" width="86.36328125" style="1" customWidth="1"/>
    <col min="2" max="2" width="12.36328125" style="1" customWidth="1"/>
    <col min="3" max="3" width="16.54296875" style="1" customWidth="1"/>
    <col min="4" max="16384" width="8.81640625" style="1"/>
  </cols>
  <sheetData>
    <row r="1" spans="1:8" ht="42.5" x14ac:dyDescent="1">
      <c r="A1" s="272" t="s">
        <v>8</v>
      </c>
      <c r="B1" s="272"/>
      <c r="C1" s="272"/>
      <c r="D1" s="272"/>
      <c r="E1" s="272"/>
      <c r="F1" s="4"/>
      <c r="G1" s="4"/>
      <c r="H1" s="4"/>
    </row>
    <row r="2" spans="1:8" x14ac:dyDescent="0.35">
      <c r="A2" s="137"/>
      <c r="B2" s="137" t="s">
        <v>143</v>
      </c>
      <c r="C2" s="137" t="s">
        <v>2</v>
      </c>
      <c r="D2" s="137" t="s">
        <v>3</v>
      </c>
      <c r="E2" s="137" t="s">
        <v>4</v>
      </c>
    </row>
    <row r="3" spans="1:8" ht="21" x14ac:dyDescent="0.5">
      <c r="A3" s="273" t="s">
        <v>29</v>
      </c>
      <c r="B3" s="273"/>
      <c r="C3" s="273"/>
      <c r="D3" s="273"/>
      <c r="E3" s="273"/>
    </row>
    <row r="4" spans="1:8" x14ac:dyDescent="0.35">
      <c r="A4" s="138" t="s">
        <v>30</v>
      </c>
      <c r="B4" s="139">
        <f>SummaryData!K25/100</f>
        <v>0.48787068510812887</v>
      </c>
      <c r="C4" s="139">
        <v>0.48661305060180227</v>
      </c>
      <c r="D4" s="139">
        <v>0.46349564758638878</v>
      </c>
      <c r="E4" s="139">
        <v>0.4459190492794049</v>
      </c>
    </row>
    <row r="5" spans="1:8" x14ac:dyDescent="0.35">
      <c r="A5" s="140" t="s">
        <v>31</v>
      </c>
      <c r="B5" s="141">
        <f>YearsData!F24</f>
        <v>0.67629373498212508</v>
      </c>
      <c r="C5" s="141">
        <v>0.66200000000000003</v>
      </c>
      <c r="D5" s="142">
        <v>0.66274439461883405</v>
      </c>
      <c r="E5" s="141">
        <v>0.63191538819153881</v>
      </c>
    </row>
    <row r="6" spans="1:8" x14ac:dyDescent="0.35">
      <c r="A6" s="140" t="s">
        <v>32</v>
      </c>
      <c r="B6" s="141">
        <f>YearsData!F25</f>
        <v>0.51183262028951537</v>
      </c>
      <c r="C6" s="141">
        <v>0.51600000000000001</v>
      </c>
      <c r="D6" s="142">
        <v>0.52071748878923763</v>
      </c>
      <c r="E6" s="141">
        <v>0.51731752673175269</v>
      </c>
    </row>
    <row r="7" spans="1:8" x14ac:dyDescent="0.35">
      <c r="A7" s="140" t="s">
        <v>33</v>
      </c>
      <c r="B7" s="141">
        <f>YearsData!F26</f>
        <v>0.64222000820488778</v>
      </c>
      <c r="C7" s="141">
        <v>0.64200000000000002</v>
      </c>
      <c r="D7" s="142">
        <v>0.63583856502242153</v>
      </c>
      <c r="E7" s="141">
        <v>0.63772663877266389</v>
      </c>
    </row>
    <row r="8" spans="1:8" x14ac:dyDescent="0.35">
      <c r="A8" s="140" t="s">
        <v>34</v>
      </c>
      <c r="B8" s="141">
        <f>YearsData!F27</f>
        <v>0.51125827814569536</v>
      </c>
      <c r="C8" s="141">
        <v>0.51600000000000001</v>
      </c>
      <c r="D8" s="142">
        <v>0.51375784753363229</v>
      </c>
      <c r="E8" s="141">
        <v>0.49395629939562996</v>
      </c>
    </row>
    <row r="9" spans="1:8" x14ac:dyDescent="0.35">
      <c r="A9" s="140" t="s">
        <v>35</v>
      </c>
      <c r="B9" s="141">
        <f>YearsData!F28</f>
        <v>0.66349411006270875</v>
      </c>
      <c r="C9" s="141">
        <v>0.65</v>
      </c>
      <c r="D9" s="142">
        <v>0.64333632286995512</v>
      </c>
      <c r="E9" s="141">
        <v>0.66155276615527658</v>
      </c>
    </row>
    <row r="10" spans="1:8" x14ac:dyDescent="0.35">
      <c r="A10" s="140" t="s">
        <v>36</v>
      </c>
      <c r="B10" s="141">
        <f>YearsData!F29</f>
        <v>0.46644786965949714</v>
      </c>
      <c r="C10" s="141">
        <v>0.47</v>
      </c>
      <c r="D10" s="142">
        <v>0.47996412556053814</v>
      </c>
      <c r="E10" s="141">
        <v>0.47071129707112969</v>
      </c>
    </row>
    <row r="11" spans="1:8" x14ac:dyDescent="0.35">
      <c r="A11" s="140" t="s">
        <v>37</v>
      </c>
      <c r="B11" s="141">
        <f>YearsData!F30</f>
        <v>0.32354216726249779</v>
      </c>
      <c r="C11" s="141">
        <v>0.32900000000000001</v>
      </c>
      <c r="D11" s="142">
        <v>0.31756053811659191</v>
      </c>
      <c r="E11" s="141">
        <v>0.3018363551836355</v>
      </c>
    </row>
    <row r="12" spans="1:8" x14ac:dyDescent="0.35">
      <c r="A12" s="140" t="s">
        <v>38</v>
      </c>
      <c r="B12" s="141">
        <f>YearsData!F31</f>
        <v>0.7557053273164156</v>
      </c>
      <c r="C12" s="141">
        <v>0.747</v>
      </c>
      <c r="D12" s="142">
        <v>0.74464573991031391</v>
      </c>
      <c r="E12" s="141">
        <v>0.71141329614132975</v>
      </c>
    </row>
    <row r="13" spans="1:8" x14ac:dyDescent="0.35">
      <c r="A13" s="140" t="s">
        <v>39</v>
      </c>
      <c r="B13" s="141">
        <f>YearsData!F32</f>
        <v>0.55119263904354454</v>
      </c>
      <c r="C13" s="141">
        <v>0.55400000000000005</v>
      </c>
      <c r="D13" s="142">
        <v>0.55300448430493276</v>
      </c>
      <c r="E13" s="141">
        <v>0.55253370525337053</v>
      </c>
    </row>
    <row r="14" spans="1:8" x14ac:dyDescent="0.35">
      <c r="A14" s="140" t="s">
        <v>40</v>
      </c>
      <c r="B14" s="141">
        <f>YearsData!F33</f>
        <v>0.38055441598780987</v>
      </c>
      <c r="C14" s="141">
        <v>0.38200000000000001</v>
      </c>
      <c r="D14" s="142">
        <v>0.38547085201793718</v>
      </c>
      <c r="E14" s="141">
        <v>0.38307763830776381</v>
      </c>
    </row>
    <row r="15" spans="1:8" x14ac:dyDescent="0.35">
      <c r="A15" s="140" t="s">
        <v>41</v>
      </c>
      <c r="B15" s="141">
        <f>YearsData!F34</f>
        <v>0.44999120904881906</v>
      </c>
      <c r="C15" s="141">
        <v>0.45400000000000001</v>
      </c>
      <c r="D15" s="142">
        <v>0.44789237668161436</v>
      </c>
      <c r="E15" s="141">
        <v>0.45699674569967458</v>
      </c>
    </row>
    <row r="16" spans="1:8" x14ac:dyDescent="0.35">
      <c r="A16" s="140" t="s">
        <v>42</v>
      </c>
      <c r="B16" s="141">
        <f>YearsData!F35</f>
        <v>0.11380179335404091</v>
      </c>
      <c r="C16" s="141">
        <v>0.11899999999999999</v>
      </c>
      <c r="D16" s="142">
        <v>0.10991928251121076</v>
      </c>
      <c r="E16" s="141">
        <v>8.5192933519293343E-2</v>
      </c>
    </row>
    <row r="17" spans="1:5" x14ac:dyDescent="0.35">
      <c r="A17" s="140" t="s">
        <v>43</v>
      </c>
      <c r="B17" s="141">
        <f>YearsData!F36</f>
        <v>0.10284240754849674</v>
      </c>
      <c r="C17" s="141">
        <v>0.106</v>
      </c>
      <c r="D17" s="142">
        <v>0.1107085201793722</v>
      </c>
      <c r="E17" s="141">
        <v>0.10948396094839609</v>
      </c>
    </row>
    <row r="18" spans="1:5" x14ac:dyDescent="0.35">
      <c r="A18" s="140" t="s">
        <v>44</v>
      </c>
      <c r="B18" s="141">
        <f>YearsData!F37</f>
        <v>0.33580261384281779</v>
      </c>
      <c r="C18" s="141">
        <v>0.32500000000000001</v>
      </c>
      <c r="D18" s="142">
        <v>0.25779372197309419</v>
      </c>
      <c r="E18" s="141">
        <v>0.23640167364016737</v>
      </c>
    </row>
    <row r="19" spans="1:5" x14ac:dyDescent="0.35">
      <c r="A19" s="140" t="s">
        <v>45</v>
      </c>
      <c r="B19" s="141">
        <f>YearsData!F38</f>
        <v>0.68705385922756845</v>
      </c>
      <c r="C19" s="141">
        <v>0.68600000000000005</v>
      </c>
      <c r="D19" s="142">
        <v>0.67964125560538102</v>
      </c>
      <c r="E19" s="141">
        <v>0.68119479311947928</v>
      </c>
    </row>
    <row r="20" spans="1:5" x14ac:dyDescent="0.35">
      <c r="A20" s="140" t="s">
        <v>46</v>
      </c>
      <c r="B20" s="141">
        <f>YearsData!F39</f>
        <v>0.63389790775361898</v>
      </c>
      <c r="C20" s="141">
        <v>0.629</v>
      </c>
      <c r="D20" s="142">
        <v>0.62475336322869957</v>
      </c>
      <c r="E20" s="143" t="s">
        <v>21</v>
      </c>
    </row>
    <row r="21" spans="1:5" x14ac:dyDescent="0.35">
      <c r="C21" s="5"/>
      <c r="D21" s="5"/>
      <c r="E21" s="5"/>
    </row>
    <row r="22" spans="1:5" x14ac:dyDescent="0.35">
      <c r="A22" s="153"/>
      <c r="B22" s="153" t="s">
        <v>143</v>
      </c>
      <c r="C22" s="153" t="s">
        <v>2</v>
      </c>
      <c r="D22" s="153" t="s">
        <v>3</v>
      </c>
      <c r="E22" s="153" t="s">
        <v>4</v>
      </c>
    </row>
    <row r="23" spans="1:5" ht="21" x14ac:dyDescent="0.5">
      <c r="A23" s="274" t="s">
        <v>28</v>
      </c>
      <c r="B23" s="274"/>
      <c r="C23" s="274"/>
      <c r="D23" s="274"/>
      <c r="E23" s="274"/>
    </row>
    <row r="24" spans="1:5" x14ac:dyDescent="0.35">
      <c r="A24" s="138" t="s">
        <v>30</v>
      </c>
      <c r="B24" s="139">
        <f>SummaryData!S25/100</f>
        <v>0.70416691085975758</v>
      </c>
      <c r="C24" s="139">
        <v>0.69628481630852601</v>
      </c>
      <c r="D24" s="139">
        <v>0.69847085201793713</v>
      </c>
      <c r="E24" s="139">
        <v>0.71039632728963265</v>
      </c>
    </row>
    <row r="25" spans="1:5" x14ac:dyDescent="0.35">
      <c r="A25" s="140" t="s">
        <v>47</v>
      </c>
      <c r="B25" s="141">
        <f>YearsData!F63</f>
        <v>0.6029420383285472</v>
      </c>
      <c r="C25" s="141">
        <v>0.61299999999999999</v>
      </c>
      <c r="D25" s="141">
        <v>0.63461883408071751</v>
      </c>
      <c r="E25" s="141">
        <v>0.65190609019060897</v>
      </c>
    </row>
    <row r="26" spans="1:5" x14ac:dyDescent="0.35">
      <c r="A26" s="140" t="s">
        <v>48</v>
      </c>
      <c r="B26" s="141">
        <f>YearsData!F64</f>
        <v>0.62136787200375077</v>
      </c>
      <c r="C26" s="141">
        <v>0.61499999999999999</v>
      </c>
      <c r="D26" s="141">
        <v>0.62295964125560543</v>
      </c>
      <c r="E26" s="141">
        <v>0.63156671315667134</v>
      </c>
    </row>
    <row r="27" spans="1:5" x14ac:dyDescent="0.35">
      <c r="A27" s="140" t="s">
        <v>49</v>
      </c>
      <c r="B27" s="141">
        <f>YearsData!F65</f>
        <v>0.68712418683701582</v>
      </c>
      <c r="C27" s="141">
        <v>0.67300000000000004</v>
      </c>
      <c r="D27" s="141">
        <v>0.66586547085201797</v>
      </c>
      <c r="E27" s="141">
        <v>0.67654579265457926</v>
      </c>
    </row>
    <row r="28" spans="1:5" x14ac:dyDescent="0.35">
      <c r="A28" s="140" t="s">
        <v>50</v>
      </c>
      <c r="B28" s="141">
        <f>YearsData!F66</f>
        <v>0.82339565140948245</v>
      </c>
      <c r="C28" s="141">
        <v>0.81599999999999995</v>
      </c>
      <c r="D28" s="141">
        <v>0.81782959641255604</v>
      </c>
      <c r="E28" s="141">
        <v>0.83170618317061829</v>
      </c>
    </row>
    <row r="29" spans="1:5" x14ac:dyDescent="0.35">
      <c r="A29" s="140" t="s">
        <v>51</v>
      </c>
      <c r="B29" s="141">
        <f>YearsData!F67</f>
        <v>0.68468616304284124</v>
      </c>
      <c r="C29" s="141">
        <v>0.67900000000000005</v>
      </c>
      <c r="D29" s="141">
        <v>0.68398206278026907</v>
      </c>
      <c r="E29" s="141">
        <v>0.69072524407252445</v>
      </c>
    </row>
    <row r="30" spans="1:5" x14ac:dyDescent="0.35">
      <c r="A30" s="140" t="s">
        <v>52</v>
      </c>
      <c r="B30" s="141">
        <f>YearsData!F68</f>
        <v>0.71473949481333876</v>
      </c>
      <c r="C30" s="141">
        <v>0.70599999999999996</v>
      </c>
      <c r="D30" s="141">
        <v>0.69653811659192821</v>
      </c>
      <c r="E30" s="141">
        <v>0.70350999535099956</v>
      </c>
    </row>
    <row r="31" spans="1:5" x14ac:dyDescent="0.35">
      <c r="A31" s="140" t="s">
        <v>53</v>
      </c>
      <c r="B31" s="141">
        <f>YearsData!F69</f>
        <v>0.77054445290980489</v>
      </c>
      <c r="C31" s="141">
        <v>0.75600000000000001</v>
      </c>
      <c r="D31" s="141">
        <v>0.75451121076233174</v>
      </c>
      <c r="E31" s="141">
        <v>0.77022315202231506</v>
      </c>
    </row>
    <row r="32" spans="1:5" x14ac:dyDescent="0.35">
      <c r="A32" s="140" t="s">
        <v>54</v>
      </c>
      <c r="B32" s="141">
        <f>YearsData!F70</f>
        <v>0.72853542753325906</v>
      </c>
      <c r="C32" s="141">
        <v>0.71299999999999997</v>
      </c>
      <c r="D32" s="141">
        <v>0.7114618834080717</v>
      </c>
      <c r="E32" s="141">
        <v>0.72698744769874479</v>
      </c>
    </row>
  </sheetData>
  <mergeCells count="3">
    <mergeCell ref="A1:E1"/>
    <mergeCell ref="A3:E3"/>
    <mergeCell ref="A23: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FDE2-965F-4435-B9FA-79F5AF6C770D}">
  <sheetPr>
    <tabColor rgb="FFED6E4F"/>
  </sheetPr>
  <dimension ref="A1:F33"/>
  <sheetViews>
    <sheetView topLeftCell="A25" workbookViewId="0">
      <selection activeCell="A12" sqref="A12"/>
    </sheetView>
  </sheetViews>
  <sheetFormatPr defaultColWidth="8.81640625" defaultRowHeight="14.5" x14ac:dyDescent="0.35"/>
  <cols>
    <col min="1" max="1" width="95" style="144" customWidth="1"/>
    <col min="2" max="2" width="11.90625" style="144" customWidth="1"/>
    <col min="3" max="16384" width="8.81640625" style="144"/>
  </cols>
  <sheetData>
    <row r="1" spans="1:6" ht="41" x14ac:dyDescent="0.9">
      <c r="A1" s="272" t="s">
        <v>10</v>
      </c>
      <c r="B1" s="272"/>
      <c r="C1" s="272"/>
      <c r="D1" s="272"/>
      <c r="E1" s="272"/>
    </row>
    <row r="2" spans="1:6" x14ac:dyDescent="0.35">
      <c r="A2" s="137"/>
      <c r="B2" s="137" t="s">
        <v>143</v>
      </c>
      <c r="C2" s="137" t="s">
        <v>2</v>
      </c>
      <c r="D2" s="137" t="s">
        <v>3</v>
      </c>
      <c r="E2" s="137" t="s">
        <v>4</v>
      </c>
    </row>
    <row r="3" spans="1:6" ht="21" x14ac:dyDescent="0.5">
      <c r="A3" s="273" t="s">
        <v>29</v>
      </c>
      <c r="B3" s="273"/>
      <c r="C3" s="273"/>
      <c r="D3" s="273"/>
      <c r="E3" s="273"/>
    </row>
    <row r="4" spans="1:6" x14ac:dyDescent="0.35">
      <c r="A4" s="138" t="s">
        <v>30</v>
      </c>
      <c r="B4" s="139">
        <f>SummaryData!K26/100</f>
        <v>0.5094656468169716</v>
      </c>
      <c r="C4" s="139">
        <v>0.50601102357660233</v>
      </c>
      <c r="D4" s="139">
        <v>0.49197051313986795</v>
      </c>
      <c r="E4" s="139">
        <v>0.45726964239102053</v>
      </c>
    </row>
    <row r="5" spans="1:6" x14ac:dyDescent="0.35">
      <c r="A5" s="140" t="s">
        <v>55</v>
      </c>
      <c r="B5" s="141">
        <f>YearsData!F94</f>
        <v>0.67562372351928235</v>
      </c>
      <c r="C5" s="145">
        <v>0.67466020257986326</v>
      </c>
      <c r="D5" s="142">
        <v>0.67978577655997019</v>
      </c>
      <c r="E5" s="141">
        <v>0.64447924823805791</v>
      </c>
    </row>
    <row r="6" spans="1:6" ht="15.5" x14ac:dyDescent="0.35">
      <c r="A6" s="140" t="s">
        <v>32</v>
      </c>
      <c r="B6" s="141">
        <f>YearsData!F95</f>
        <v>0.55312162108045337</v>
      </c>
      <c r="C6" s="145">
        <v>0.55172712319279715</v>
      </c>
      <c r="D6" s="142">
        <v>0.56968489226553742</v>
      </c>
      <c r="E6" s="141">
        <v>0.54534064212999211</v>
      </c>
      <c r="F6" s="146"/>
    </row>
    <row r="7" spans="1:6" x14ac:dyDescent="0.35">
      <c r="A7" s="140" t="s">
        <v>33</v>
      </c>
      <c r="B7" s="141">
        <f>YearsData!F96</f>
        <v>0.67123863681870966</v>
      </c>
      <c r="C7" s="145">
        <v>0.67272674804490218</v>
      </c>
      <c r="D7" s="142">
        <v>0.67312243118694737</v>
      </c>
      <c r="E7" s="141">
        <v>0.66609240407204384</v>
      </c>
    </row>
    <row r="8" spans="1:6" x14ac:dyDescent="0.35">
      <c r="A8" s="140" t="s">
        <v>34</v>
      </c>
      <c r="B8" s="141">
        <f>YearsData!F97</f>
        <v>0.55746666132713951</v>
      </c>
      <c r="C8" s="145">
        <v>0.56139439586760165</v>
      </c>
      <c r="D8" s="142">
        <v>0.58288703449993773</v>
      </c>
      <c r="E8" s="141">
        <v>0.55035238841033673</v>
      </c>
    </row>
    <row r="9" spans="1:6" x14ac:dyDescent="0.35">
      <c r="A9" s="140" t="s">
        <v>35</v>
      </c>
      <c r="B9" s="141">
        <f>YearsData!F98</f>
        <v>0.67764606944055106</v>
      </c>
      <c r="C9" s="145">
        <v>0.66176088650333309</v>
      </c>
      <c r="D9" s="142">
        <v>0.67517748162909452</v>
      </c>
      <c r="E9" s="141">
        <v>0.66562255285826155</v>
      </c>
    </row>
    <row r="10" spans="1:6" x14ac:dyDescent="0.35">
      <c r="A10" s="140" t="s">
        <v>36</v>
      </c>
      <c r="B10" s="141">
        <f>YearsData!F99</f>
        <v>0.48071763245364624</v>
      </c>
      <c r="C10" s="145">
        <v>0.47505266499292992</v>
      </c>
      <c r="D10" s="142">
        <v>0.48879063395192435</v>
      </c>
      <c r="E10" s="141">
        <v>0.47407987470634294</v>
      </c>
    </row>
    <row r="11" spans="1:6" x14ac:dyDescent="0.35">
      <c r="A11" s="140" t="s">
        <v>37</v>
      </c>
      <c r="B11" s="141">
        <f>YearsData!F100</f>
        <v>0.34680229065716228</v>
      </c>
      <c r="C11" s="145">
        <v>0.34285631835627506</v>
      </c>
      <c r="D11" s="142">
        <v>0.36517623614397804</v>
      </c>
      <c r="E11" s="141">
        <v>0.33782302270947534</v>
      </c>
    </row>
    <row r="12" spans="1:6" x14ac:dyDescent="0.35">
      <c r="A12" s="140" t="s">
        <v>38</v>
      </c>
      <c r="B12" s="141">
        <f>YearsData!F101</f>
        <v>0.71785270914260546</v>
      </c>
      <c r="C12" s="145">
        <v>0.71477216979770875</v>
      </c>
      <c r="D12" s="142">
        <v>0.71802216963507282</v>
      </c>
      <c r="E12" s="141">
        <v>0.67423649177760381</v>
      </c>
    </row>
    <row r="13" spans="1:6" x14ac:dyDescent="0.35">
      <c r="A13" s="140" t="s">
        <v>39</v>
      </c>
      <c r="B13" s="141">
        <v>0.66500000000000004</v>
      </c>
      <c r="C13" s="147">
        <v>0.65572966265546995</v>
      </c>
      <c r="D13" s="148">
        <v>0.65900000000000003</v>
      </c>
      <c r="E13" s="149" t="s">
        <v>21</v>
      </c>
    </row>
    <row r="14" spans="1:6" x14ac:dyDescent="0.35">
      <c r="A14" s="150" t="s">
        <v>330</v>
      </c>
      <c r="B14" s="148">
        <v>7.2999999999999995E-2</v>
      </c>
      <c r="C14" s="148">
        <v>7.0000000000000007E-2</v>
      </c>
      <c r="D14" s="148">
        <v>0.09</v>
      </c>
      <c r="E14" s="151" t="s">
        <v>21</v>
      </c>
    </row>
    <row r="15" spans="1:6" x14ac:dyDescent="0.35">
      <c r="A15" s="140" t="s">
        <v>40</v>
      </c>
      <c r="B15" s="141">
        <f>YearsData!F103</f>
        <v>0.48534299787753793</v>
      </c>
      <c r="C15" s="147">
        <v>0.47213805442530232</v>
      </c>
      <c r="D15" s="142">
        <v>0.48798106862622992</v>
      </c>
      <c r="E15" s="141">
        <v>0.42881754111198123</v>
      </c>
    </row>
    <row r="16" spans="1:6" x14ac:dyDescent="0.35">
      <c r="A16" s="140" t="s">
        <v>41</v>
      </c>
      <c r="B16" s="141">
        <f>YearsData!F104</f>
        <v>0.50254294982179326</v>
      </c>
      <c r="C16" s="147">
        <v>0.51406804605661849</v>
      </c>
      <c r="D16" s="142">
        <v>0.51737451737451734</v>
      </c>
      <c r="E16" s="141">
        <v>0.48081440877055598</v>
      </c>
    </row>
    <row r="17" spans="1:5" x14ac:dyDescent="0.35">
      <c r="A17" s="140" t="s">
        <v>42</v>
      </c>
      <c r="B17" s="141">
        <f>YearsData!F105</f>
        <v>0.14356653718313242</v>
      </c>
      <c r="C17" s="147">
        <v>0.14896257178310679</v>
      </c>
      <c r="D17" s="142">
        <v>0.12454851164528584</v>
      </c>
      <c r="E17" s="141">
        <v>8.9115113547376654E-2</v>
      </c>
    </row>
    <row r="18" spans="1:5" x14ac:dyDescent="0.35">
      <c r="A18" s="140" t="s">
        <v>43</v>
      </c>
      <c r="B18" s="141">
        <f>YearsData!F106</f>
        <v>0.15566056625685795</v>
      </c>
      <c r="C18" s="147">
        <v>0.15268519320116583</v>
      </c>
      <c r="D18" s="142">
        <v>0.18595092788641174</v>
      </c>
      <c r="E18" s="141">
        <v>0.15160532498042287</v>
      </c>
    </row>
    <row r="19" spans="1:5" x14ac:dyDescent="0.35">
      <c r="A19" s="140" t="s">
        <v>44</v>
      </c>
      <c r="B19" s="141">
        <f>YearsData!F107</f>
        <v>0.372772416002563</v>
      </c>
      <c r="C19" s="147">
        <v>0.3566502178743543</v>
      </c>
      <c r="D19" s="142">
        <v>0.30445883671690122</v>
      </c>
      <c r="E19" s="141">
        <v>0.26687548942834771</v>
      </c>
    </row>
    <row r="20" spans="1:5" x14ac:dyDescent="0.35">
      <c r="A20" s="140" t="s">
        <v>45</v>
      </c>
      <c r="B20" s="141">
        <f>YearsData!F108</f>
        <v>0.68537503504064712</v>
      </c>
      <c r="C20" s="147">
        <v>0.68363489452572646</v>
      </c>
      <c r="D20" s="142">
        <v>0.6849545397932495</v>
      </c>
      <c r="E20" s="141">
        <v>0.69428347689898184</v>
      </c>
    </row>
    <row r="21" spans="1:5" x14ac:dyDescent="0.35">
      <c r="A21" s="140" t="s">
        <v>46</v>
      </c>
      <c r="B21" s="141">
        <f>YearsData!F109</f>
        <v>0.61625485563253379</v>
      </c>
      <c r="C21" s="145">
        <v>0.60707586644734945</v>
      </c>
      <c r="D21" s="142">
        <v>0.61408643666708185</v>
      </c>
      <c r="E21" s="143" t="s">
        <v>21</v>
      </c>
    </row>
    <row r="22" spans="1:5" x14ac:dyDescent="0.35">
      <c r="A22" s="152"/>
      <c r="B22" s="152"/>
      <c r="C22" s="152"/>
      <c r="D22" s="152"/>
      <c r="E22" s="152"/>
    </row>
    <row r="23" spans="1:5" x14ac:dyDescent="0.35">
      <c r="A23" s="153"/>
      <c r="B23" s="153" t="s">
        <v>143</v>
      </c>
      <c r="C23" s="153" t="s">
        <v>2</v>
      </c>
      <c r="D23" s="153" t="s">
        <v>3</v>
      </c>
      <c r="E23" s="153" t="s">
        <v>4</v>
      </c>
    </row>
    <row r="24" spans="1:5" ht="21" x14ac:dyDescent="0.5">
      <c r="A24" s="274" t="s">
        <v>28</v>
      </c>
      <c r="B24" s="274"/>
      <c r="C24" s="274"/>
      <c r="D24" s="274"/>
      <c r="E24" s="274"/>
    </row>
    <row r="25" spans="1:5" x14ac:dyDescent="0.35">
      <c r="A25" s="138" t="s">
        <v>30</v>
      </c>
      <c r="B25" s="139">
        <f>SummaryData!S26/100</f>
        <v>0.59002693124023642</v>
      </c>
      <c r="C25" s="139">
        <v>0.57948446021989442</v>
      </c>
      <c r="D25" s="139">
        <v>0.59289762112342759</v>
      </c>
      <c r="E25" s="139">
        <v>0.57779953014878627</v>
      </c>
    </row>
    <row r="26" spans="1:5" x14ac:dyDescent="0.35">
      <c r="A26" s="140" t="s">
        <v>56</v>
      </c>
      <c r="B26" s="141">
        <f>YearsData!F149</f>
        <v>0.49935925673781589</v>
      </c>
      <c r="C26" s="141">
        <v>0.49299999999999999</v>
      </c>
      <c r="D26" s="141">
        <v>0.5186822767467929</v>
      </c>
      <c r="E26" s="141">
        <v>0.51934220830070477</v>
      </c>
    </row>
    <row r="27" spans="1:5" x14ac:dyDescent="0.35">
      <c r="A27" s="140" t="s">
        <v>57</v>
      </c>
      <c r="B27" s="141">
        <f>YearsData!F150</f>
        <v>0.42058788194305397</v>
      </c>
      <c r="C27" s="141">
        <v>0.40699999999999997</v>
      </c>
      <c r="D27" s="141">
        <v>0.4225308257566322</v>
      </c>
      <c r="E27" s="141">
        <v>0.39890368050117464</v>
      </c>
    </row>
    <row r="28" spans="1:5" x14ac:dyDescent="0.35">
      <c r="A28" s="140" t="s">
        <v>58</v>
      </c>
      <c r="B28" s="141">
        <f>YearsData!F151</f>
        <v>0.60045652957430617</v>
      </c>
      <c r="C28" s="141">
        <v>0.58599999999999997</v>
      </c>
      <c r="D28" s="141">
        <v>0.60518121808444392</v>
      </c>
      <c r="E28" s="141">
        <v>0.5934220830070478</v>
      </c>
    </row>
    <row r="29" spans="1:5" x14ac:dyDescent="0.35">
      <c r="A29" s="140" t="s">
        <v>59</v>
      </c>
      <c r="B29" s="141">
        <f>YearsData!F152</f>
        <v>0.74200072083616997</v>
      </c>
      <c r="C29" s="141">
        <v>0.73599999999999999</v>
      </c>
      <c r="D29" s="141">
        <v>0.74716652136006989</v>
      </c>
      <c r="E29" s="141">
        <v>0.73735317149569302</v>
      </c>
    </row>
    <row r="30" spans="1:5" x14ac:dyDescent="0.35">
      <c r="A30" s="140" t="s">
        <v>60</v>
      </c>
      <c r="B30" s="141">
        <f>YearsData!F153</f>
        <v>0.67256016979696442</v>
      </c>
      <c r="C30" s="141">
        <v>0.66700000000000004</v>
      </c>
      <c r="D30" s="141">
        <v>0.67330925395441521</v>
      </c>
      <c r="E30" s="141">
        <v>0.66108065779169933</v>
      </c>
    </row>
    <row r="31" spans="1:5" x14ac:dyDescent="0.35">
      <c r="A31" s="140" t="s">
        <v>61</v>
      </c>
      <c r="B31" s="141">
        <f>YearsData!F154</f>
        <v>0.61587441432061196</v>
      </c>
      <c r="C31" s="141">
        <v>0.60299999999999998</v>
      </c>
      <c r="D31" s="141">
        <v>0.60518121808444392</v>
      </c>
      <c r="E31" s="141">
        <v>0.5813625685199687</v>
      </c>
    </row>
    <row r="32" spans="1:5" x14ac:dyDescent="0.35">
      <c r="A32" s="140" t="s">
        <v>62</v>
      </c>
      <c r="B32" s="141">
        <f>YearsData!F155</f>
        <v>0.5552841295903248</v>
      </c>
      <c r="C32" s="141">
        <v>0.54400000000000004</v>
      </c>
      <c r="D32" s="141">
        <v>0.55878689749657495</v>
      </c>
      <c r="E32" s="141">
        <v>0.54189506656225528</v>
      </c>
    </row>
    <row r="33" spans="1:5" ht="17.149999999999999" customHeight="1" x14ac:dyDescent="0.35">
      <c r="A33" s="140" t="s">
        <v>63</v>
      </c>
      <c r="B33" s="141">
        <f>YearsData!F156</f>
        <v>0.61409234712266225</v>
      </c>
      <c r="C33" s="141">
        <v>0.60099999999999998</v>
      </c>
      <c r="D33" s="141">
        <v>0.61234275750404787</v>
      </c>
      <c r="E33" s="141">
        <v>0.58903680501174627</v>
      </c>
    </row>
  </sheetData>
  <sheetProtection algorithmName="SHA-512" hashValue="jFafe3du+HTA4gPKcaPeicbooTpqZMuZHxtHaChLFsgUGx/U8tLg7bSbXyIFkzH6dwoU+KPei9xAHmxpnTF+8A==" saltValue="zW8oFbetcpFbra2m9hG1MA==" spinCount="100000" sheet="1" objects="1" scenarios="1"/>
  <mergeCells count="3">
    <mergeCell ref="A1:E1"/>
    <mergeCell ref="A3:E3"/>
    <mergeCell ref="A24:E2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C7DD-7D3B-4B0B-BBA4-E77AD324CD55}">
  <sheetPr>
    <tabColor rgb="FFED6E4F"/>
  </sheetPr>
  <dimension ref="A1:E33"/>
  <sheetViews>
    <sheetView topLeftCell="A25" workbookViewId="0">
      <selection activeCell="A11" sqref="A11"/>
    </sheetView>
  </sheetViews>
  <sheetFormatPr defaultColWidth="8.81640625" defaultRowHeight="14.5" x14ac:dyDescent="0.35"/>
  <cols>
    <col min="1" max="1" width="101.1796875" style="144" customWidth="1"/>
    <col min="2" max="2" width="17" style="144" customWidth="1"/>
    <col min="3" max="16384" width="8.81640625" style="144"/>
  </cols>
  <sheetData>
    <row r="1" spans="1:5" ht="41" x14ac:dyDescent="0.9">
      <c r="A1" s="272" t="s">
        <v>11</v>
      </c>
      <c r="B1" s="272"/>
      <c r="C1" s="272"/>
      <c r="D1" s="272"/>
      <c r="E1" s="272"/>
    </row>
    <row r="2" spans="1:5" x14ac:dyDescent="0.35">
      <c r="A2" s="137"/>
      <c r="B2" s="137" t="s">
        <v>143</v>
      </c>
      <c r="C2" s="137" t="s">
        <v>2</v>
      </c>
      <c r="D2" s="137" t="s">
        <v>3</v>
      </c>
      <c r="E2" s="137" t="s">
        <v>4</v>
      </c>
    </row>
    <row r="3" spans="1:5" ht="21" x14ac:dyDescent="0.5">
      <c r="A3" s="275" t="s">
        <v>29</v>
      </c>
      <c r="B3" s="275"/>
      <c r="C3" s="275"/>
      <c r="D3" s="275"/>
      <c r="E3" s="275"/>
    </row>
    <row r="4" spans="1:5" x14ac:dyDescent="0.35">
      <c r="A4" s="138" t="s">
        <v>30</v>
      </c>
      <c r="B4" s="154">
        <f>SummaryData!K27/100</f>
        <v>0.55012979124253691</v>
      </c>
      <c r="C4" s="139">
        <v>0.54753720955134377</v>
      </c>
      <c r="D4" s="139">
        <v>0.52929466641537881</v>
      </c>
      <c r="E4" s="139">
        <v>0.50549176034489707</v>
      </c>
    </row>
    <row r="5" spans="1:5" x14ac:dyDescent="0.35">
      <c r="A5" s="140" t="s">
        <v>55</v>
      </c>
      <c r="B5" s="141">
        <f>YearsData!F110</f>
        <v>0.71872553067296874</v>
      </c>
      <c r="C5" s="145">
        <v>0.70799871506585288</v>
      </c>
      <c r="D5" s="142">
        <v>0.70867885412740295</v>
      </c>
      <c r="E5" s="145">
        <v>0.68354889399250562</v>
      </c>
    </row>
    <row r="6" spans="1:5" x14ac:dyDescent="0.35">
      <c r="A6" s="140" t="s">
        <v>32</v>
      </c>
      <c r="B6" s="141">
        <f>YearsData!F111</f>
        <v>0.55557295596588885</v>
      </c>
      <c r="C6" s="145">
        <v>0.55960889816896886</v>
      </c>
      <c r="D6" s="142">
        <v>0.57500942329438376</v>
      </c>
      <c r="E6" s="145">
        <v>0.54248761029856163</v>
      </c>
    </row>
    <row r="7" spans="1:5" x14ac:dyDescent="0.35">
      <c r="A7" s="140" t="s">
        <v>33</v>
      </c>
      <c r="B7" s="141">
        <f>YearsData!F112</f>
        <v>0.69077888982218361</v>
      </c>
      <c r="C7" s="145">
        <v>0.69077256665595888</v>
      </c>
      <c r="D7" s="142">
        <v>0.69633433848473425</v>
      </c>
      <c r="E7" s="145">
        <v>0.69358153027922154</v>
      </c>
    </row>
    <row r="8" spans="1:5" x14ac:dyDescent="0.35">
      <c r="A8" s="140" t="s">
        <v>34</v>
      </c>
      <c r="B8" s="141">
        <f>YearsData!F113</f>
        <v>0.58554120812630794</v>
      </c>
      <c r="C8" s="145">
        <v>0.5894033087054289</v>
      </c>
      <c r="D8" s="142">
        <v>0.60516396532227668</v>
      </c>
      <c r="E8" s="145">
        <v>0.5718602683428019</v>
      </c>
    </row>
    <row r="9" spans="1:5" x14ac:dyDescent="0.35">
      <c r="A9" s="140" t="s">
        <v>35</v>
      </c>
      <c r="B9" s="141">
        <f>YearsData!F114</f>
        <v>0.69278626443245395</v>
      </c>
      <c r="C9" s="145">
        <v>0.67876646321876</v>
      </c>
      <c r="D9" s="142">
        <v>0.6830003769317754</v>
      </c>
      <c r="E9" s="145">
        <v>0.67448325879366611</v>
      </c>
    </row>
    <row r="10" spans="1:5" x14ac:dyDescent="0.35">
      <c r="A10" s="140" t="s">
        <v>36</v>
      </c>
      <c r="B10" s="141">
        <f>YearsData!F115</f>
        <v>0.52671516635583204</v>
      </c>
      <c r="C10" s="145">
        <v>0.5298747189206553</v>
      </c>
      <c r="D10" s="142">
        <v>0.53496042216358841</v>
      </c>
      <c r="E10" s="145">
        <v>0.52822434425238729</v>
      </c>
    </row>
    <row r="11" spans="1:5" x14ac:dyDescent="0.35">
      <c r="A11" s="140" t="s">
        <v>37</v>
      </c>
      <c r="B11" s="141">
        <f>YearsData!F116</f>
        <v>0.36568385985393148</v>
      </c>
      <c r="C11" s="145">
        <v>0.36971972373915835</v>
      </c>
      <c r="D11" s="142">
        <v>0.39101960045231815</v>
      </c>
      <c r="E11" s="145">
        <v>0.3567025262903421</v>
      </c>
    </row>
    <row r="12" spans="1:5" x14ac:dyDescent="0.35">
      <c r="A12" s="140" t="s">
        <v>38</v>
      </c>
      <c r="B12" s="141">
        <f>YearsData!F117</f>
        <v>0.70389088993607718</v>
      </c>
      <c r="C12" s="145">
        <v>0.70456553164150337</v>
      </c>
      <c r="D12" s="142">
        <v>0.69755936675461738</v>
      </c>
      <c r="E12" s="145">
        <v>0.66892300253837789</v>
      </c>
    </row>
    <row r="13" spans="1:5" x14ac:dyDescent="0.35">
      <c r="A13" s="140" t="s">
        <v>39</v>
      </c>
      <c r="B13" s="141">
        <v>0.84470000000000001</v>
      </c>
      <c r="C13" s="145">
        <v>0.83717475104400885</v>
      </c>
      <c r="D13" s="142">
        <v>0.35092348284960423</v>
      </c>
      <c r="E13" s="149" t="s">
        <v>21</v>
      </c>
    </row>
    <row r="14" spans="1:5" x14ac:dyDescent="0.35">
      <c r="A14" s="150" t="s">
        <v>330</v>
      </c>
      <c r="B14" s="155">
        <v>0.44900000000000001</v>
      </c>
      <c r="C14" s="155">
        <v>0.43972855766141983</v>
      </c>
      <c r="D14" s="156">
        <v>0.5</v>
      </c>
      <c r="E14" s="151" t="s">
        <v>21</v>
      </c>
    </row>
    <row r="15" spans="1:5" x14ac:dyDescent="0.35">
      <c r="A15" s="140" t="s">
        <v>40</v>
      </c>
      <c r="B15" s="141">
        <f>YearsData!F119</f>
        <v>0.59816916046183854</v>
      </c>
      <c r="C15" s="145">
        <v>0.5820350144555092</v>
      </c>
      <c r="D15" s="142">
        <v>0.59140595552205055</v>
      </c>
      <c r="E15" s="145">
        <v>0.56726701317538986</v>
      </c>
    </row>
    <row r="16" spans="1:5" x14ac:dyDescent="0.35">
      <c r="A16" s="140" t="s">
        <v>41</v>
      </c>
      <c r="B16" s="141">
        <f>YearsData!F120</f>
        <v>0.5710197747754161</v>
      </c>
      <c r="C16" s="145">
        <v>0.57667442981047223</v>
      </c>
      <c r="D16" s="142">
        <v>0.58697700716170376</v>
      </c>
      <c r="E16" s="145">
        <v>0.58153027922156408</v>
      </c>
    </row>
    <row r="17" spans="1:5" x14ac:dyDescent="0.35">
      <c r="A17" s="140" t="s">
        <v>42</v>
      </c>
      <c r="B17" s="141">
        <f>YearsData!F121</f>
        <v>0.18336868780341967</v>
      </c>
      <c r="C17" s="145">
        <v>0.17876646321876005</v>
      </c>
      <c r="D17" s="142">
        <v>0.16622691292875991</v>
      </c>
      <c r="E17" s="145">
        <v>0.12208388734437327</v>
      </c>
    </row>
    <row r="18" spans="1:5" x14ac:dyDescent="0.35">
      <c r="A18" s="140" t="s">
        <v>43</v>
      </c>
      <c r="B18" s="141">
        <f>YearsData!F122</f>
        <v>0.23603023874944834</v>
      </c>
      <c r="C18" s="145">
        <v>0.24672743334404112</v>
      </c>
      <c r="D18" s="142">
        <v>0.27836411609498679</v>
      </c>
      <c r="E18" s="145">
        <v>0.27293605705306417</v>
      </c>
    </row>
    <row r="19" spans="1:5" x14ac:dyDescent="0.35">
      <c r="A19" s="140" t="s">
        <v>44</v>
      </c>
      <c r="B19" s="141">
        <f>YearsData!F123</f>
        <v>0.48176990646488516</v>
      </c>
      <c r="C19" s="145">
        <v>0.46865965306778029</v>
      </c>
      <c r="D19" s="142">
        <v>0.41179796456841311</v>
      </c>
      <c r="E19" s="145">
        <v>0.3905475643660099</v>
      </c>
    </row>
    <row r="20" spans="1:5" x14ac:dyDescent="0.35">
      <c r="A20" s="140" t="s">
        <v>45</v>
      </c>
      <c r="B20" s="141">
        <f>YearsData!F124</f>
        <v>0.71022622115288792</v>
      </c>
      <c r="C20" s="145">
        <v>0.70376244779955033</v>
      </c>
      <c r="D20" s="142">
        <v>0.70669996230682242</v>
      </c>
      <c r="E20" s="145">
        <v>0.71582255530037475</v>
      </c>
    </row>
    <row r="21" spans="1:5" x14ac:dyDescent="0.35">
      <c r="A21" s="140" t="s">
        <v>46</v>
      </c>
      <c r="B21" s="141">
        <f>YearsData!F125</f>
        <v>0.63166811406443535</v>
      </c>
      <c r="C21" s="145">
        <v>0.62572277545775778</v>
      </c>
      <c r="D21" s="142">
        <v>0.62523558235959287</v>
      </c>
      <c r="E21" s="143" t="s">
        <v>21</v>
      </c>
    </row>
    <row r="23" spans="1:5" x14ac:dyDescent="0.35">
      <c r="A23" s="153"/>
      <c r="B23" s="153" t="s">
        <v>143</v>
      </c>
      <c r="C23" s="153" t="s">
        <v>2</v>
      </c>
      <c r="D23" s="153" t="s">
        <v>3</v>
      </c>
      <c r="E23" s="153" t="s">
        <v>4</v>
      </c>
    </row>
    <row r="24" spans="1:5" ht="21" x14ac:dyDescent="0.5">
      <c r="A24" s="274" t="s">
        <v>28</v>
      </c>
      <c r="B24" s="274"/>
      <c r="C24" s="274"/>
      <c r="D24" s="274"/>
      <c r="E24" s="274"/>
    </row>
    <row r="25" spans="1:5" x14ac:dyDescent="0.35">
      <c r="A25" s="138" t="s">
        <v>30</v>
      </c>
      <c r="B25" s="139">
        <f>SummaryData!S27/100</f>
        <v>0.61416943095912624</v>
      </c>
      <c r="C25" s="139">
        <v>0.60495552923225182</v>
      </c>
      <c r="D25" s="139">
        <v>0.61411020542781758</v>
      </c>
      <c r="E25" s="139">
        <v>0.61736975704097663</v>
      </c>
    </row>
    <row r="26" spans="1:5" x14ac:dyDescent="0.35">
      <c r="A26" s="140" t="s">
        <v>56</v>
      </c>
      <c r="B26" s="141">
        <f>YearsData!F157</f>
        <v>0.52886490795973862</v>
      </c>
      <c r="C26" s="145">
        <v>0.52120141342756188</v>
      </c>
      <c r="D26" s="141">
        <v>0.55635130041462499</v>
      </c>
      <c r="E26" s="141">
        <v>0.57331076997461627</v>
      </c>
    </row>
    <row r="27" spans="1:5" x14ac:dyDescent="0.35">
      <c r="A27" s="140" t="s">
        <v>57</v>
      </c>
      <c r="B27" s="141">
        <f>YearsData!F158</f>
        <v>0.46434418644381487</v>
      </c>
      <c r="C27" s="145">
        <v>0.45177481529071634</v>
      </c>
      <c r="D27" s="141">
        <v>0.47191858273652471</v>
      </c>
      <c r="E27" s="141">
        <v>0.46283089568475766</v>
      </c>
    </row>
    <row r="28" spans="1:5" x14ac:dyDescent="0.35">
      <c r="A28" s="140" t="s">
        <v>58</v>
      </c>
      <c r="B28" s="141">
        <f>YearsData!F159</f>
        <v>0.64196124770433227</v>
      </c>
      <c r="C28" s="145">
        <v>0.62795133311917761</v>
      </c>
      <c r="D28" s="141">
        <v>0.63904070863173768</v>
      </c>
      <c r="E28" s="141">
        <v>0.63725371691043153</v>
      </c>
    </row>
    <row r="29" spans="1:5" x14ac:dyDescent="0.35">
      <c r="A29" s="140" t="s">
        <v>59</v>
      </c>
      <c r="B29" s="141">
        <f>YearsData!F160</f>
        <v>0.73982431912985291</v>
      </c>
      <c r="C29" s="145">
        <v>0.73283408287825258</v>
      </c>
      <c r="D29" s="141">
        <v>0.73294383716547307</v>
      </c>
      <c r="E29" s="141">
        <v>0.7496675933760425</v>
      </c>
    </row>
    <row r="30" spans="1:5" x14ac:dyDescent="0.35">
      <c r="A30" s="140" t="s">
        <v>60</v>
      </c>
      <c r="B30" s="141">
        <f>YearsData!F161</f>
        <v>0.69186087897381876</v>
      </c>
      <c r="C30" s="145">
        <v>0.68695791840668163</v>
      </c>
      <c r="D30" s="141">
        <v>0.68728797587636636</v>
      </c>
      <c r="E30" s="141">
        <v>0.70107578871026233</v>
      </c>
    </row>
    <row r="31" spans="1:5" x14ac:dyDescent="0.35">
      <c r="A31" s="140" t="s">
        <v>61</v>
      </c>
      <c r="B31" s="141">
        <f>YearsData!F162</f>
        <v>0.63094204239689067</v>
      </c>
      <c r="C31" s="145">
        <v>0.61885640860905877</v>
      </c>
      <c r="D31" s="141">
        <v>0.61571805503203925</v>
      </c>
      <c r="E31" s="141">
        <v>0.60908981022603648</v>
      </c>
    </row>
    <row r="32" spans="1:5" x14ac:dyDescent="0.35">
      <c r="A32" s="140" t="s">
        <v>62</v>
      </c>
      <c r="B32" s="141">
        <f>YearsData!F163</f>
        <v>0.57442234592332109</v>
      </c>
      <c r="C32" s="145">
        <v>0.56888451654352712</v>
      </c>
      <c r="D32" s="141">
        <v>0.57449114210327934</v>
      </c>
      <c r="E32" s="141">
        <v>0.57089326725492562</v>
      </c>
    </row>
    <row r="33" spans="1:5" x14ac:dyDescent="0.35">
      <c r="A33" s="140" t="s">
        <v>63</v>
      </c>
      <c r="B33" s="141">
        <f>YearsData!F164</f>
        <v>0.64113551914124234</v>
      </c>
      <c r="C33" s="145">
        <v>0.63118374558303891</v>
      </c>
      <c r="D33" s="141">
        <v>0.6351300414624953</v>
      </c>
      <c r="E33" s="141">
        <v>0.63483621419074099</v>
      </c>
    </row>
  </sheetData>
  <sheetProtection algorithmName="SHA-512" hashValue="49bljavZnapo7PLaMUrajIF60pGrUwGF4pYuSb+jvlHW2FTZkW2B9qlYomUcuG9g0e46HVkYHrHSsEq3FA9rSg==" saltValue="E52K3NG0w9q5/nzYvb4UQA==" spinCount="100000" sheet="1" objects="1" scenarios="1"/>
  <mergeCells count="3">
    <mergeCell ref="A1:E1"/>
    <mergeCell ref="A3:E3"/>
    <mergeCell ref="A24:E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BD9C9-04A6-4F7A-9872-5C054ACEA0A4}">
  <sheetPr>
    <tabColor rgb="FF525E93"/>
  </sheetPr>
  <dimension ref="A1:E37"/>
  <sheetViews>
    <sheetView topLeftCell="A25" workbookViewId="0">
      <selection activeCell="A12" sqref="A12"/>
    </sheetView>
  </sheetViews>
  <sheetFormatPr defaultColWidth="8.81640625" defaultRowHeight="14.5" x14ac:dyDescent="0.35"/>
  <cols>
    <col min="1" max="1" width="84.453125" style="144" customWidth="1"/>
    <col min="2" max="2" width="11.81640625" style="144" customWidth="1"/>
    <col min="3" max="16384" width="8.81640625" style="144"/>
  </cols>
  <sheetData>
    <row r="1" spans="1:5" ht="41" x14ac:dyDescent="0.9">
      <c r="A1" s="272" t="s">
        <v>13</v>
      </c>
      <c r="B1" s="272"/>
      <c r="C1" s="272"/>
      <c r="D1" s="272"/>
      <c r="E1" s="272"/>
    </row>
    <row r="2" spans="1:5" x14ac:dyDescent="0.35">
      <c r="A2" s="137"/>
      <c r="B2" s="137" t="s">
        <v>143</v>
      </c>
      <c r="C2" s="137" t="s">
        <v>2</v>
      </c>
      <c r="D2" s="137" t="s">
        <v>3</v>
      </c>
      <c r="E2" s="137" t="s">
        <v>4</v>
      </c>
    </row>
    <row r="3" spans="1:5" ht="29.5" customHeight="1" x14ac:dyDescent="0.5">
      <c r="A3" s="273" t="s">
        <v>29</v>
      </c>
      <c r="B3" s="273"/>
      <c r="C3" s="273"/>
      <c r="D3" s="273"/>
      <c r="E3" s="273"/>
    </row>
    <row r="4" spans="1:5" x14ac:dyDescent="0.35">
      <c r="A4" s="138" t="s">
        <v>30</v>
      </c>
      <c r="B4" s="139">
        <f>SummaryData!K28/100</f>
        <v>0.58836588272153034</v>
      </c>
      <c r="C4" s="139">
        <v>0.58306093485327093</v>
      </c>
      <c r="D4" s="139">
        <v>0.56135890976540748</v>
      </c>
      <c r="E4" s="139">
        <v>0.54856148066703314</v>
      </c>
    </row>
    <row r="5" spans="1:5" x14ac:dyDescent="0.35">
      <c r="A5" s="140" t="s">
        <v>64</v>
      </c>
      <c r="B5" s="141">
        <f>YearsData!F192</f>
        <v>0.76507681933332117</v>
      </c>
      <c r="C5" s="145">
        <v>0.75690152451586323</v>
      </c>
      <c r="D5" s="142">
        <v>0.75532572649092233</v>
      </c>
      <c r="E5" s="145">
        <v>0.72494044346710651</v>
      </c>
    </row>
    <row r="6" spans="1:5" x14ac:dyDescent="0.35">
      <c r="A6" s="140" t="s">
        <v>32</v>
      </c>
      <c r="B6" s="141">
        <f>YearsData!F193</f>
        <v>0.61920209954619188</v>
      </c>
      <c r="C6" s="145">
        <v>0.61183903309984888</v>
      </c>
      <c r="D6" s="142">
        <v>0.61368107470069133</v>
      </c>
      <c r="E6" s="145">
        <v>0.57760674363203224</v>
      </c>
    </row>
    <row r="7" spans="1:5" x14ac:dyDescent="0.35">
      <c r="A7" s="140" t="s">
        <v>33</v>
      </c>
      <c r="B7" s="141">
        <f>YearsData!F194</f>
        <v>0.75066066449178959</v>
      </c>
      <c r="C7" s="145">
        <v>0.75583024309847546</v>
      </c>
      <c r="D7" s="142">
        <v>0.74801866112079141</v>
      </c>
      <c r="E7" s="145">
        <v>0.72823895913505576</v>
      </c>
    </row>
    <row r="8" spans="1:5" x14ac:dyDescent="0.35">
      <c r="A8" s="140" t="s">
        <v>34</v>
      </c>
      <c r="B8" s="141">
        <f>YearsData!F195</f>
        <v>0.60844921540396213</v>
      </c>
      <c r="C8" s="145">
        <v>0.60815822002472186</v>
      </c>
      <c r="D8" s="142">
        <v>0.61036479118655496</v>
      </c>
      <c r="E8" s="145">
        <v>0.58218801539307308</v>
      </c>
    </row>
    <row r="9" spans="1:5" x14ac:dyDescent="0.35">
      <c r="A9" s="140" t="s">
        <v>35</v>
      </c>
      <c r="B9" s="141">
        <f>YearsData!F196</f>
        <v>0.69412600922196499</v>
      </c>
      <c r="C9" s="145">
        <v>0.67864304353797555</v>
      </c>
      <c r="D9" s="142">
        <v>0.6763532122983531</v>
      </c>
      <c r="E9" s="145">
        <v>0.65713762140370169</v>
      </c>
    </row>
    <row r="10" spans="1:5" x14ac:dyDescent="0.35">
      <c r="A10" s="140" t="s">
        <v>65</v>
      </c>
      <c r="B10" s="141">
        <f>YearsData!F197</f>
        <v>0.73081339189706396</v>
      </c>
      <c r="C10" s="145">
        <v>0.72547726960582337</v>
      </c>
      <c r="D10" s="142">
        <v>0.71834073407902876</v>
      </c>
      <c r="E10" s="145">
        <v>0.71687740516767451</v>
      </c>
    </row>
    <row r="11" spans="1:5" x14ac:dyDescent="0.35">
      <c r="A11" s="140" t="s">
        <v>37</v>
      </c>
      <c r="B11" s="141">
        <f>YearsData!F198</f>
        <v>0.39867684849368495</v>
      </c>
      <c r="C11" s="145">
        <v>0.40153825024035167</v>
      </c>
      <c r="D11" s="142">
        <v>0.39812264628182786</v>
      </c>
      <c r="E11" s="145">
        <v>0.39179036100421477</v>
      </c>
    </row>
    <row r="12" spans="1:5" x14ac:dyDescent="0.35">
      <c r="A12" s="140" t="s">
        <v>66</v>
      </c>
      <c r="B12" s="141">
        <f>YearsData!F199</f>
        <v>0.40142885782500137</v>
      </c>
      <c r="C12" s="145">
        <v>0.39093531108364238</v>
      </c>
      <c r="D12" s="142">
        <v>0.39801022989151819</v>
      </c>
      <c r="E12" s="145">
        <v>0.3560564412680961</v>
      </c>
    </row>
    <row r="13" spans="1:5" x14ac:dyDescent="0.35">
      <c r="A13" s="140" t="s">
        <v>38</v>
      </c>
      <c r="B13" s="141">
        <f>YearsData!F200</f>
        <v>0.713572326814777</v>
      </c>
      <c r="C13" s="145">
        <v>0.70616673533855234</v>
      </c>
      <c r="D13" s="142">
        <v>0.70389522792423131</v>
      </c>
      <c r="E13" s="145">
        <v>0.65768737401502653</v>
      </c>
    </row>
    <row r="14" spans="1:5" x14ac:dyDescent="0.35">
      <c r="A14" s="140" t="s">
        <v>67</v>
      </c>
      <c r="B14" s="141">
        <f>YearsData!F201</f>
        <v>0.58397273505986991</v>
      </c>
      <c r="C14" s="145">
        <v>0.57313555830243101</v>
      </c>
      <c r="D14" s="142">
        <v>0.56449890394019453</v>
      </c>
      <c r="E14" s="145">
        <v>0.57669048927982403</v>
      </c>
    </row>
    <row r="15" spans="1:5" x14ac:dyDescent="0.35">
      <c r="A15" s="140" t="s">
        <v>68</v>
      </c>
      <c r="B15" s="141">
        <f>YearsData!F202</f>
        <v>0.46636534290765275</v>
      </c>
      <c r="C15" s="145">
        <v>0.45018541409147095</v>
      </c>
      <c r="D15" s="142">
        <v>0.43954808611095492</v>
      </c>
      <c r="E15" s="149" t="s">
        <v>21</v>
      </c>
    </row>
    <row r="16" spans="1:5" x14ac:dyDescent="0.35">
      <c r="A16" s="140" t="s">
        <v>40</v>
      </c>
      <c r="B16" s="141">
        <f>YearsData!F203</f>
        <v>0.69972115402139645</v>
      </c>
      <c r="C16" s="145">
        <v>0.69707457766790271</v>
      </c>
      <c r="D16" s="142">
        <v>0.68585239727952341</v>
      </c>
      <c r="E16" s="145">
        <v>0.67546270844786516</v>
      </c>
    </row>
    <row r="17" spans="1:5" x14ac:dyDescent="0.35">
      <c r="A17" s="140" t="s">
        <v>41</v>
      </c>
      <c r="B17" s="141">
        <f>YearsData!F204</f>
        <v>0.70203575789607975</v>
      </c>
      <c r="C17" s="145">
        <v>0.71388545529460234</v>
      </c>
      <c r="D17" s="142">
        <v>0.71845315046933844</v>
      </c>
      <c r="E17" s="145">
        <v>0.70863111599780093</v>
      </c>
    </row>
    <row r="18" spans="1:5" x14ac:dyDescent="0.35">
      <c r="A18" s="140" t="s">
        <v>42</v>
      </c>
      <c r="B18" s="141">
        <f>YearsData!F205</f>
        <v>0.26639814831690023</v>
      </c>
      <c r="C18" s="147">
        <v>0.26370004120313145</v>
      </c>
      <c r="D18" s="142">
        <v>0.23955932774998595</v>
      </c>
      <c r="E18" s="145">
        <v>0.19168041048194978</v>
      </c>
    </row>
    <row r="19" spans="1:5" x14ac:dyDescent="0.35">
      <c r="A19" s="140" t="s">
        <v>43</v>
      </c>
      <c r="B19" s="141">
        <f>YearsData!F206</f>
        <v>0.33636479615083198</v>
      </c>
      <c r="C19" s="147">
        <v>0.35517099299546762</v>
      </c>
      <c r="D19" s="142">
        <v>0.37743803046484176</v>
      </c>
      <c r="E19" s="145">
        <v>0.35623969213853768</v>
      </c>
    </row>
    <row r="20" spans="1:5" x14ac:dyDescent="0.35">
      <c r="A20" s="140" t="s">
        <v>44</v>
      </c>
      <c r="B20" s="141">
        <f>YearsData!F207</f>
        <v>0.61666879294319199</v>
      </c>
      <c r="C20" s="147">
        <v>0.61148193929405303</v>
      </c>
      <c r="D20" s="142">
        <v>0.56000224832780621</v>
      </c>
      <c r="E20" s="145">
        <v>0.55451713395638624</v>
      </c>
    </row>
    <row r="21" spans="1:5" x14ac:dyDescent="0.35">
      <c r="A21" s="140" t="s">
        <v>69</v>
      </c>
      <c r="B21" s="141">
        <f>YearsData!F208</f>
        <v>0.67921777324172117</v>
      </c>
      <c r="C21" s="147">
        <v>0.67081444856475758</v>
      </c>
      <c r="D21" s="142">
        <v>0.67758979259175989</v>
      </c>
      <c r="E21" s="145">
        <v>0.68224299065420557</v>
      </c>
    </row>
    <row r="22" spans="1:5" x14ac:dyDescent="0.35">
      <c r="A22" s="140" t="s">
        <v>70</v>
      </c>
      <c r="B22" s="141">
        <f>YearsData!F209</f>
        <v>0.45003553919335143</v>
      </c>
      <c r="C22" s="145">
        <v>0.44405988188435652</v>
      </c>
      <c r="D22" s="142">
        <v>0.43803046484177394</v>
      </c>
      <c r="E22" s="145">
        <v>0.42239325636796776</v>
      </c>
    </row>
    <row r="23" spans="1:5" x14ac:dyDescent="0.35">
      <c r="A23" s="140" t="s">
        <v>71</v>
      </c>
      <c r="B23" s="141">
        <f>YearsData!F210</f>
        <v>0.71355410158741728</v>
      </c>
      <c r="C23" s="145">
        <v>0.6969372338964428</v>
      </c>
      <c r="D23" s="142">
        <v>0.69304704625934466</v>
      </c>
      <c r="E23" s="145">
        <v>0.69635330767821146</v>
      </c>
    </row>
    <row r="24" spans="1:5" x14ac:dyDescent="0.35">
      <c r="A24" s="140" t="s">
        <v>72</v>
      </c>
      <c r="B24" s="141">
        <f>YearsData!F211</f>
        <v>0.54925367693961979</v>
      </c>
      <c r="C24" s="145">
        <v>0.53039417662409005</v>
      </c>
      <c r="D24" s="142">
        <v>0.5113821595188579</v>
      </c>
      <c r="E24" s="145">
        <v>0.49807586586036284</v>
      </c>
    </row>
    <row r="25" spans="1:5" x14ac:dyDescent="0.35">
      <c r="A25" s="140" t="s">
        <v>46</v>
      </c>
      <c r="B25" s="141">
        <f>YearsData!F212</f>
        <v>0.61008948586633616</v>
      </c>
      <c r="C25" s="145">
        <v>0.60195028155473151</v>
      </c>
      <c r="D25" s="142">
        <v>0.5870945983924456</v>
      </c>
      <c r="E25" s="149" t="s">
        <v>21</v>
      </c>
    </row>
    <row r="26" spans="1:5" x14ac:dyDescent="0.35">
      <c r="A26" s="152"/>
      <c r="B26" s="152"/>
      <c r="C26" s="157"/>
      <c r="D26" s="152"/>
      <c r="E26" s="152"/>
    </row>
    <row r="27" spans="1:5" x14ac:dyDescent="0.35">
      <c r="A27" s="153"/>
      <c r="B27" s="153" t="s">
        <v>143</v>
      </c>
      <c r="C27" s="153" t="s">
        <v>2</v>
      </c>
      <c r="D27" s="153" t="s">
        <v>3</v>
      </c>
      <c r="E27" s="153" t="s">
        <v>4</v>
      </c>
    </row>
    <row r="28" spans="1:5" ht="21" x14ac:dyDescent="0.5">
      <c r="A28" s="274" t="s">
        <v>28</v>
      </c>
      <c r="B28" s="274"/>
      <c r="C28" s="274"/>
      <c r="D28" s="274"/>
      <c r="E28" s="274"/>
    </row>
    <row r="29" spans="1:5" x14ac:dyDescent="0.35">
      <c r="A29" s="138" t="s">
        <v>30</v>
      </c>
      <c r="B29" s="139">
        <f>SummaryData!S28/100</f>
        <v>0.64240053582168855</v>
      </c>
      <c r="C29" s="139">
        <v>0.63720986128279078</v>
      </c>
      <c r="D29" s="139">
        <v>0.64266342532741272</v>
      </c>
      <c r="E29" s="139">
        <v>0.62264064504306393</v>
      </c>
    </row>
    <row r="30" spans="1:5" x14ac:dyDescent="0.35">
      <c r="A30" s="140" t="s">
        <v>73</v>
      </c>
      <c r="B30" s="141">
        <f>YearsData!F256</f>
        <v>0.66418196066995938</v>
      </c>
      <c r="C30" s="145">
        <v>0.66029391567092433</v>
      </c>
      <c r="D30" s="145">
        <v>0.67225001405204876</v>
      </c>
      <c r="E30" s="145">
        <v>0.65255634964266074</v>
      </c>
    </row>
    <row r="31" spans="1:5" x14ac:dyDescent="0.35">
      <c r="A31" s="140" t="s">
        <v>74</v>
      </c>
      <c r="B31" s="141">
        <f>YearsData!F257</f>
        <v>0.61829083817820629</v>
      </c>
      <c r="C31" s="145">
        <v>0.61334981458590854</v>
      </c>
      <c r="D31" s="145">
        <v>0.62868866280703728</v>
      </c>
      <c r="E31" s="145">
        <v>0.60784313725490191</v>
      </c>
    </row>
    <row r="32" spans="1:5" x14ac:dyDescent="0.35">
      <c r="A32" s="140" t="s">
        <v>75</v>
      </c>
      <c r="B32" s="141">
        <f>YearsData!F258</f>
        <v>0.59514479943137288</v>
      </c>
      <c r="C32" s="145">
        <v>0.58788627935723115</v>
      </c>
      <c r="D32" s="145">
        <v>0.5819234444381991</v>
      </c>
      <c r="E32" s="145">
        <v>0.56001466006963529</v>
      </c>
    </row>
    <row r="33" spans="1:5" x14ac:dyDescent="0.35">
      <c r="A33" s="140" t="s">
        <v>76</v>
      </c>
      <c r="B33" s="141">
        <f>YearsData!F259</f>
        <v>0.63979660646266567</v>
      </c>
      <c r="C33" s="145">
        <v>0.64227441285537712</v>
      </c>
      <c r="D33" s="145">
        <v>0.65134056545444319</v>
      </c>
      <c r="E33" s="145">
        <v>0.64394355873190401</v>
      </c>
    </row>
    <row r="34" spans="1:5" x14ac:dyDescent="0.35">
      <c r="A34" s="140" t="s">
        <v>77</v>
      </c>
      <c r="B34" s="141">
        <f>YearsData!F260</f>
        <v>0.55645264174670583</v>
      </c>
      <c r="C34" s="145">
        <v>0.54882571075401732</v>
      </c>
      <c r="D34" s="145">
        <v>0.54791748636951265</v>
      </c>
      <c r="E34" s="145">
        <v>0.52024922118380057</v>
      </c>
    </row>
    <row r="35" spans="1:5" x14ac:dyDescent="0.35">
      <c r="A35" s="140" t="s">
        <v>78</v>
      </c>
      <c r="B35" s="141">
        <f>YearsData!F261</f>
        <v>0.62660154185423467</v>
      </c>
      <c r="C35" s="145">
        <v>0.61562972119214399</v>
      </c>
      <c r="D35" s="145">
        <v>0.62694620875723683</v>
      </c>
      <c r="E35" s="145">
        <v>0.58805204324720539</v>
      </c>
    </row>
    <row r="36" spans="1:5" x14ac:dyDescent="0.35">
      <c r="A36" s="140" t="s">
        <v>79</v>
      </c>
      <c r="B36" s="141">
        <f>YearsData!F262</f>
        <v>0.77220288323096831</v>
      </c>
      <c r="C36" s="145">
        <v>0.76953715149017976</v>
      </c>
      <c r="D36" s="145">
        <v>0.77994491596874826</v>
      </c>
      <c r="E36" s="145">
        <v>0.76947040498442365</v>
      </c>
    </row>
    <row r="37" spans="1:5" x14ac:dyDescent="0.35">
      <c r="A37" s="140" t="s">
        <v>80</v>
      </c>
      <c r="B37" s="141">
        <f>YearsData!F263</f>
        <v>0.66653301499936213</v>
      </c>
      <c r="C37" s="145">
        <v>0.65988188435654438</v>
      </c>
      <c r="D37" s="145">
        <v>0.65229610477207567</v>
      </c>
      <c r="E37" s="145">
        <v>0.6389957852299798</v>
      </c>
    </row>
  </sheetData>
  <sheetProtection algorithmName="SHA-512" hashValue="BKfzGTeZFX/gOct2PsCi4Nm1uXuYVEGs/+wOVYhFj8ZYOSukB2XdXRM0bxpWw/7GbBjPTH/xQTibH92DLDSvMA==" saltValue="KvksbxHvF95av9aENntTUQ==" spinCount="100000" sheet="1" objects="1" scenarios="1"/>
  <mergeCells count="3">
    <mergeCell ref="A1:E1"/>
    <mergeCell ref="A3:E3"/>
    <mergeCell ref="A28:E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EEF5-1D46-4197-891D-1E166B72A01B}">
  <sheetPr>
    <tabColor rgb="FF525E93"/>
  </sheetPr>
  <dimension ref="A1:E37"/>
  <sheetViews>
    <sheetView topLeftCell="A22" zoomScale="80" zoomScaleNormal="80" workbookViewId="0">
      <selection activeCell="I22" sqref="I22"/>
    </sheetView>
  </sheetViews>
  <sheetFormatPr defaultColWidth="8.81640625" defaultRowHeight="14.5" x14ac:dyDescent="0.35"/>
  <cols>
    <col min="1" max="1" width="84.453125" style="144" customWidth="1"/>
    <col min="2" max="2" width="15" style="162" customWidth="1"/>
    <col min="3" max="4" width="8.81640625" style="144"/>
    <col min="5" max="5" width="8.81640625" style="163"/>
    <col min="6" max="16384" width="8.81640625" style="144"/>
  </cols>
  <sheetData>
    <row r="1" spans="1:5" ht="41" x14ac:dyDescent="0.9">
      <c r="A1" s="272" t="s">
        <v>14</v>
      </c>
      <c r="B1" s="272"/>
      <c r="C1" s="272"/>
      <c r="D1" s="272"/>
      <c r="E1" s="272"/>
    </row>
    <row r="2" spans="1:5" x14ac:dyDescent="0.35">
      <c r="A2" s="137"/>
      <c r="B2" s="158" t="s">
        <v>143</v>
      </c>
      <c r="C2" s="137" t="s">
        <v>2</v>
      </c>
      <c r="D2" s="137" t="s">
        <v>3</v>
      </c>
      <c r="E2" s="159" t="s">
        <v>4</v>
      </c>
    </row>
    <row r="3" spans="1:5" ht="21" x14ac:dyDescent="0.5">
      <c r="A3" s="275" t="s">
        <v>29</v>
      </c>
      <c r="B3" s="275"/>
      <c r="C3" s="275"/>
      <c r="D3" s="275"/>
      <c r="E3" s="275"/>
    </row>
    <row r="4" spans="1:5" x14ac:dyDescent="0.35">
      <c r="A4" s="138" t="s">
        <v>30</v>
      </c>
      <c r="B4" s="139">
        <f>SummaryData!K29/100</f>
        <v>0.68267544571818406</v>
      </c>
      <c r="C4" s="139">
        <v>0.68369328718914735</v>
      </c>
      <c r="D4" s="139">
        <v>0.6653966250869614</v>
      </c>
      <c r="E4" s="160">
        <v>0.66601073345259398</v>
      </c>
    </row>
    <row r="5" spans="1:5" x14ac:dyDescent="0.35">
      <c r="A5" s="140" t="s">
        <v>64</v>
      </c>
      <c r="B5" s="145">
        <f>YearsData!F213</f>
        <v>0.80620595589906796</v>
      </c>
      <c r="C5" s="145">
        <v>0.80324287028518848</v>
      </c>
      <c r="D5" s="142">
        <v>0.805837337604556</v>
      </c>
      <c r="E5" s="161">
        <v>0.77561972910810117</v>
      </c>
    </row>
    <row r="6" spans="1:5" x14ac:dyDescent="0.35">
      <c r="A6" s="140" t="s">
        <v>32</v>
      </c>
      <c r="B6" s="145">
        <f>YearsData!F214</f>
        <v>0.64142418731529893</v>
      </c>
      <c r="C6" s="145">
        <v>0.64362925482980682</v>
      </c>
      <c r="D6" s="142">
        <v>0.6440647802100018</v>
      </c>
      <c r="E6" s="161">
        <v>0.61180679785330949</v>
      </c>
    </row>
    <row r="7" spans="1:5" x14ac:dyDescent="0.35">
      <c r="A7" s="140" t="s">
        <v>33</v>
      </c>
      <c r="B7" s="145">
        <f>YearsData!F215</f>
        <v>0.79344737440327351</v>
      </c>
      <c r="C7" s="145">
        <v>0.80094296228150885</v>
      </c>
      <c r="D7" s="142">
        <v>0.79773981135433347</v>
      </c>
      <c r="E7" s="161">
        <v>0.78303092256580631</v>
      </c>
    </row>
    <row r="8" spans="1:5" x14ac:dyDescent="0.35">
      <c r="A8" s="140" t="s">
        <v>34</v>
      </c>
      <c r="B8" s="145">
        <f>YearsData!F216</f>
        <v>0.65637076608320077</v>
      </c>
      <c r="C8" s="145">
        <v>0.65382551364612085</v>
      </c>
      <c r="D8" s="142">
        <v>0.65260722548496175</v>
      </c>
      <c r="E8" s="161">
        <v>0.65985177613084589</v>
      </c>
    </row>
    <row r="9" spans="1:5" x14ac:dyDescent="0.35">
      <c r="A9" s="140" t="s">
        <v>35</v>
      </c>
      <c r="B9" s="145">
        <f>YearsData!F217</f>
        <v>0.70828597408501937</v>
      </c>
      <c r="C9" s="145">
        <v>0.70151027292241641</v>
      </c>
      <c r="D9" s="142">
        <v>0.6947855490300765</v>
      </c>
      <c r="E9" s="161">
        <v>0.68668540761564012</v>
      </c>
    </row>
    <row r="10" spans="1:5" x14ac:dyDescent="0.35">
      <c r="A10" s="140" t="s">
        <v>65</v>
      </c>
      <c r="B10" s="145">
        <f>YearsData!F218</f>
        <v>0.79358945214821552</v>
      </c>
      <c r="C10" s="145">
        <v>0.78281202085249935</v>
      </c>
      <c r="D10" s="142">
        <v>0.78982025271400602</v>
      </c>
      <c r="E10" s="161">
        <v>0.80143112701252239</v>
      </c>
    </row>
    <row r="11" spans="1:5" x14ac:dyDescent="0.35">
      <c r="A11" s="140" t="s">
        <v>37</v>
      </c>
      <c r="B11" s="145">
        <f>YearsData!F219</f>
        <v>0.48283700841100252</v>
      </c>
      <c r="C11" s="145">
        <v>0.4863155473781049</v>
      </c>
      <c r="D11" s="142">
        <v>0.49474995550809753</v>
      </c>
      <c r="E11" s="161">
        <v>0.49578328648096087</v>
      </c>
    </row>
    <row r="12" spans="1:5" x14ac:dyDescent="0.35">
      <c r="A12" s="140" t="s">
        <v>66</v>
      </c>
      <c r="B12" s="145">
        <f>YearsData!F220</f>
        <v>0.41091725392134576</v>
      </c>
      <c r="C12" s="145">
        <v>0.40727537565164063</v>
      </c>
      <c r="D12" s="142">
        <v>0.40496529631607048</v>
      </c>
      <c r="E12" s="161">
        <v>0.38078200868898543</v>
      </c>
    </row>
    <row r="13" spans="1:5" x14ac:dyDescent="0.35">
      <c r="A13" s="140" t="s">
        <v>38</v>
      </c>
      <c r="B13" s="145">
        <f>YearsData!F221</f>
        <v>0.76273016594680609</v>
      </c>
      <c r="C13" s="145">
        <v>0.77100582643360938</v>
      </c>
      <c r="D13" s="142">
        <v>0.77113365367503117</v>
      </c>
      <c r="E13" s="161">
        <v>0.74469716330181446</v>
      </c>
    </row>
    <row r="14" spans="1:5" x14ac:dyDescent="0.35">
      <c r="A14" s="140" t="s">
        <v>67</v>
      </c>
      <c r="B14" s="145">
        <f>YearsData!F222</f>
        <v>0.82055580813821327</v>
      </c>
      <c r="C14" s="145">
        <v>0.82923183072677087</v>
      </c>
      <c r="D14" s="142">
        <v>0.82959601352553836</v>
      </c>
      <c r="E14" s="161">
        <v>0.85893176590850995</v>
      </c>
    </row>
    <row r="15" spans="1:5" x14ac:dyDescent="0.35">
      <c r="A15" s="140" t="s">
        <v>68</v>
      </c>
      <c r="B15" s="145">
        <f>YearsData!F223</f>
        <v>0.66375880882018645</v>
      </c>
      <c r="C15" s="145">
        <v>0.66409843606255747</v>
      </c>
      <c r="D15" s="142">
        <v>0.67405232247730917</v>
      </c>
      <c r="E15" s="149" t="s">
        <v>21</v>
      </c>
    </row>
    <row r="16" spans="1:5" x14ac:dyDescent="0.35">
      <c r="A16" s="140" t="s">
        <v>40</v>
      </c>
      <c r="B16" s="145">
        <f>YearsData!F224</f>
        <v>0.79421459422596041</v>
      </c>
      <c r="C16" s="145">
        <v>0.80236123888377786</v>
      </c>
      <c r="D16" s="142">
        <v>0.7949813134009609</v>
      </c>
      <c r="E16" s="161">
        <v>0.80807564528494746</v>
      </c>
    </row>
    <row r="17" spans="1:5" x14ac:dyDescent="0.35">
      <c r="A17" s="140" t="s">
        <v>41</v>
      </c>
      <c r="B17" s="145">
        <f>YearsData!F225</f>
        <v>0.83359854512389175</v>
      </c>
      <c r="C17" s="145">
        <v>0.84092302974547684</v>
      </c>
      <c r="D17" s="142">
        <v>0.84854956397935577</v>
      </c>
      <c r="E17" s="161">
        <v>0.87196524405826736</v>
      </c>
    </row>
    <row r="18" spans="1:5" x14ac:dyDescent="0.35">
      <c r="A18" s="140" t="s">
        <v>42</v>
      </c>
      <c r="B18" s="145">
        <f>YearsData!F226</f>
        <v>0.46055921800409183</v>
      </c>
      <c r="C18" s="145">
        <v>0.46615302054584484</v>
      </c>
      <c r="D18" s="142">
        <v>0.43192738921516283</v>
      </c>
      <c r="E18" s="161">
        <v>0.36800408893432146</v>
      </c>
    </row>
    <row r="19" spans="1:5" x14ac:dyDescent="0.35">
      <c r="A19" s="140" t="s">
        <v>43</v>
      </c>
      <c r="B19" s="145">
        <f>YearsData!F227</f>
        <v>0.5340702432370994</v>
      </c>
      <c r="C19" s="145">
        <v>0.56048758049678016</v>
      </c>
      <c r="D19" s="142">
        <v>0.58880583733760461</v>
      </c>
      <c r="E19" s="161">
        <v>0.64502938921543573</v>
      </c>
    </row>
    <row r="20" spans="1:5" x14ac:dyDescent="0.35">
      <c r="A20" s="140" t="s">
        <v>44</v>
      </c>
      <c r="B20" s="145">
        <f>YearsData!F228</f>
        <v>0.83249033871334399</v>
      </c>
      <c r="C20" s="145">
        <v>0.83885311254216499</v>
      </c>
      <c r="D20" s="142">
        <v>0.81206620395088092</v>
      </c>
      <c r="E20" s="161">
        <v>0.84640940454893931</v>
      </c>
    </row>
    <row r="21" spans="1:5" x14ac:dyDescent="0.35">
      <c r="A21" s="140" t="s">
        <v>69</v>
      </c>
      <c r="B21" s="145">
        <f>YearsData!F229</f>
        <v>0.75818367810866105</v>
      </c>
      <c r="C21" s="145">
        <v>0.754638147807421</v>
      </c>
      <c r="D21" s="142">
        <v>0.75894287239722369</v>
      </c>
      <c r="E21" s="161">
        <v>0.7766419626884743</v>
      </c>
    </row>
    <row r="22" spans="1:5" x14ac:dyDescent="0.35">
      <c r="A22" s="140" t="s">
        <v>70</v>
      </c>
      <c r="B22" s="145">
        <f>YearsData!F230</f>
        <v>0.54432825642191407</v>
      </c>
      <c r="C22" s="145">
        <v>0.54339159766942657</v>
      </c>
      <c r="D22" s="142">
        <v>0.5311443317316249</v>
      </c>
      <c r="E22" s="161">
        <v>0.54408382315359061</v>
      </c>
    </row>
    <row r="23" spans="1:5" x14ac:dyDescent="0.35">
      <c r="A23" s="140" t="s">
        <v>71</v>
      </c>
      <c r="B23" s="145">
        <f>YearsData!F231</f>
        <v>0.75343828142759717</v>
      </c>
      <c r="C23" s="145">
        <v>0.74329193498926704</v>
      </c>
      <c r="D23" s="142">
        <v>0.75600640683395626</v>
      </c>
      <c r="E23" s="161">
        <v>0.75594173268591869</v>
      </c>
    </row>
    <row r="24" spans="1:5" x14ac:dyDescent="0.35">
      <c r="A24" s="140" t="s">
        <v>72</v>
      </c>
      <c r="B24" s="145">
        <f>YearsData!F232</f>
        <v>0.60826324164582857</v>
      </c>
      <c r="C24" s="145">
        <v>0.59709444955535107</v>
      </c>
      <c r="D24" s="142">
        <v>0.58578038796938958</v>
      </c>
      <c r="E24" s="161">
        <v>0.57909532328136981</v>
      </c>
    </row>
    <row r="25" spans="1:5" x14ac:dyDescent="0.35">
      <c r="A25" s="140" t="s">
        <v>46</v>
      </c>
      <c r="B25" s="145">
        <f>YearsData!F233</f>
        <v>0.67691520800181859</v>
      </c>
      <c r="C25" s="145">
        <v>0.66647500766636003</v>
      </c>
      <c r="D25" s="142">
        <v>0.66079373554013154</v>
      </c>
      <c r="E25" s="149" t="s">
        <v>21</v>
      </c>
    </row>
    <row r="26" spans="1:5" x14ac:dyDescent="0.35">
      <c r="C26" s="162"/>
    </row>
    <row r="27" spans="1:5" x14ac:dyDescent="0.35">
      <c r="A27" s="153"/>
      <c r="B27" s="164" t="s">
        <v>143</v>
      </c>
      <c r="C27" s="153" t="s">
        <v>2</v>
      </c>
      <c r="D27" s="153" t="s">
        <v>3</v>
      </c>
      <c r="E27" s="153" t="s">
        <v>4</v>
      </c>
    </row>
    <row r="28" spans="1:5" ht="21" x14ac:dyDescent="0.5">
      <c r="A28" s="274" t="s">
        <v>28</v>
      </c>
      <c r="B28" s="274"/>
      <c r="C28" s="274"/>
      <c r="D28" s="274"/>
      <c r="E28" s="274"/>
    </row>
    <row r="29" spans="1:5" x14ac:dyDescent="0.35">
      <c r="A29" s="138" t="s">
        <v>30</v>
      </c>
      <c r="B29" s="139">
        <f>SummaryData!S29/100</f>
        <v>0.69278174016822147</v>
      </c>
      <c r="C29" s="139">
        <v>0.68876494940202393</v>
      </c>
      <c r="D29" s="139">
        <v>0.69665420893397401</v>
      </c>
      <c r="E29" s="160">
        <v>0.70010222335803729</v>
      </c>
    </row>
    <row r="30" spans="1:5" x14ac:dyDescent="0.35">
      <c r="A30" s="140" t="s">
        <v>73</v>
      </c>
      <c r="B30" s="145">
        <f>YearsData!F264</f>
        <v>0.72365878608774725</v>
      </c>
      <c r="C30" s="145">
        <v>0.71864458754983129</v>
      </c>
      <c r="D30" s="145">
        <v>0.73714184018508633</v>
      </c>
      <c r="E30" s="161">
        <v>0.74188602095578848</v>
      </c>
    </row>
    <row r="31" spans="1:5" x14ac:dyDescent="0.35">
      <c r="A31" s="140" t="s">
        <v>74</v>
      </c>
      <c r="B31" s="145">
        <f>YearsData!F265</f>
        <v>0.68021141168447374</v>
      </c>
      <c r="C31" s="145">
        <v>0.68054277828886844</v>
      </c>
      <c r="D31" s="145">
        <v>0.69549741946965649</v>
      </c>
      <c r="E31" s="161">
        <v>0.70483005366726292</v>
      </c>
    </row>
    <row r="32" spans="1:5" x14ac:dyDescent="0.35">
      <c r="A32" s="140" t="s">
        <v>75</v>
      </c>
      <c r="B32" s="145">
        <f>YearsData!F266</f>
        <v>0.62994430552398273</v>
      </c>
      <c r="C32" s="145">
        <v>0.62247010119595214</v>
      </c>
      <c r="D32" s="145">
        <v>0.62555614878092192</v>
      </c>
      <c r="E32" s="161">
        <v>0.62688474316381293</v>
      </c>
    </row>
    <row r="33" spans="1:5" x14ac:dyDescent="0.35">
      <c r="A33" s="140" t="s">
        <v>76</v>
      </c>
      <c r="B33" s="145">
        <f>YearsData!F267</f>
        <v>0.6811775403500796</v>
      </c>
      <c r="C33" s="145">
        <v>0.68169273229070837</v>
      </c>
      <c r="D33" s="145">
        <v>0.70021356113187405</v>
      </c>
      <c r="E33" s="161">
        <v>0.71607462305136726</v>
      </c>
    </row>
    <row r="34" spans="1:5" x14ac:dyDescent="0.35">
      <c r="A34" s="140" t="s">
        <v>77</v>
      </c>
      <c r="B34" s="145">
        <f>YearsData!F268</f>
        <v>0.61496931120709253</v>
      </c>
      <c r="C34" s="145">
        <v>0.60821067157313713</v>
      </c>
      <c r="D34" s="145">
        <v>0.59521267129382449</v>
      </c>
      <c r="E34" s="161">
        <v>0.59775108612317918</v>
      </c>
    </row>
    <row r="35" spans="1:5" x14ac:dyDescent="0.35">
      <c r="A35" s="140" t="s">
        <v>78</v>
      </c>
      <c r="B35" s="145">
        <f>YearsData!F269</f>
        <v>0.68649124801091155</v>
      </c>
      <c r="C35" s="145">
        <v>0.67889451088623121</v>
      </c>
      <c r="D35" s="145">
        <v>0.68739989321943407</v>
      </c>
      <c r="E35" s="161">
        <v>0.67467416304625605</v>
      </c>
    </row>
    <row r="36" spans="1:5" x14ac:dyDescent="0.35">
      <c r="A36" s="140" t="s">
        <v>79</v>
      </c>
      <c r="B36" s="145">
        <f>YearsData!F270</f>
        <v>0.81907819959081607</v>
      </c>
      <c r="C36" s="145">
        <v>0.81869058570990494</v>
      </c>
      <c r="D36" s="145">
        <v>0.8198077949813134</v>
      </c>
      <c r="E36" s="161">
        <v>0.82877587528750329</v>
      </c>
    </row>
    <row r="37" spans="1:5" x14ac:dyDescent="0.35">
      <c r="A37" s="140" t="s">
        <v>80</v>
      </c>
      <c r="B37" s="145">
        <f>YearsData!F271</f>
        <v>0.70672311889065698</v>
      </c>
      <c r="C37" s="145">
        <v>0.7009736277215578</v>
      </c>
      <c r="D37" s="145">
        <v>0.71240434240968142</v>
      </c>
      <c r="E37" s="161">
        <v>0.70994122156912853</v>
      </c>
    </row>
  </sheetData>
  <sheetProtection algorithmName="SHA-512" hashValue="Jiyhsq0XhCcQejWxKnnUTBKt42KSlJNITn/j8nbq4kbjX54hQTL3ideCxSQidqu/o9r9AYPx7AwJuTPsVkTTag==" saltValue="He9IhbU/KPS5yJuyTkqx0Q==" spinCount="100000" sheet="1" objects="1" scenarios="1"/>
  <mergeCells count="3">
    <mergeCell ref="A1:E1"/>
    <mergeCell ref="A3:E3"/>
    <mergeCell ref="A28:E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afaf9b-d454-49bb-87af-d4a193bcac6f">
      <Terms xmlns="http://schemas.microsoft.com/office/infopath/2007/PartnerControls"/>
    </lcf76f155ced4ddcb4097134ff3c332f>
    <TaxCatchAll xmlns="75ca23ed-fdba-4544-8426-dc162b381db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D9C44E00DDEB4EA40A8A5B9E2A8B5E" ma:contentTypeVersion="17" ma:contentTypeDescription="Create a new document." ma:contentTypeScope="" ma:versionID="41095f6a0d69a1e399d9e3392d9cd13a">
  <xsd:schema xmlns:xsd="http://www.w3.org/2001/XMLSchema" xmlns:xs="http://www.w3.org/2001/XMLSchema" xmlns:p="http://schemas.microsoft.com/office/2006/metadata/properties" xmlns:ns2="6cafaf9b-d454-49bb-87af-d4a193bcac6f" xmlns:ns3="75ca23ed-fdba-4544-8426-dc162b381dbf" targetNamespace="http://schemas.microsoft.com/office/2006/metadata/properties" ma:root="true" ma:fieldsID="9bcde64fae1f0bcd4a72430b7d2bd0a3" ns2:_="" ns3:_="">
    <xsd:import namespace="6cafaf9b-d454-49bb-87af-d4a193bcac6f"/>
    <xsd:import namespace="75ca23ed-fdba-4544-8426-dc162b381d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faf9b-d454-49bb-87af-d4a193bcac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6e0c83f-acaa-4304-b138-9c5a9482c26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a23ed-fdba-4544-8426-dc162b381d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235e47c-9e46-4a8e-b86c-375e4911e67e}" ma:internalName="TaxCatchAll" ma:showField="CatchAllData" ma:web="75ca23ed-fdba-4544-8426-dc162b381d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0C16C3-EB27-4650-A961-5C48D7F8F78E}">
  <ds:schemaRefs>
    <ds:schemaRef ds:uri="http://schemas.microsoft.com/office/2006/metadata/properties"/>
    <ds:schemaRef ds:uri="http://www.w3.org/2000/xmlns/"/>
    <ds:schemaRef ds:uri="6cafaf9b-d454-49bb-87af-d4a193bcac6f"/>
    <ds:schemaRef ds:uri="http://schemas.microsoft.com/office/infopath/2007/PartnerControls"/>
    <ds:schemaRef ds:uri="75ca23ed-fdba-4544-8426-dc162b381dbf"/>
    <ds:schemaRef ds:uri="http://www.w3.org/2001/XMLSchema-instance"/>
  </ds:schemaRefs>
</ds:datastoreItem>
</file>

<file path=customXml/itemProps2.xml><?xml version="1.0" encoding="utf-8"?>
<ds:datastoreItem xmlns:ds="http://schemas.openxmlformats.org/officeDocument/2006/customXml" ds:itemID="{8F452290-F639-4BD2-BF80-D13D546A6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afaf9b-d454-49bb-87af-d4a193bcac6f"/>
    <ds:schemaRef ds:uri="75ca23ed-fdba-4544-8426-dc162b381d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D616A-A97A-4D51-AB9E-3BEFFAE289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SummaryData</vt:lpstr>
      <vt:lpstr>URN</vt:lpstr>
      <vt:lpstr>YearsData</vt:lpstr>
      <vt:lpstr>Summary</vt:lpstr>
      <vt:lpstr>Year 7</vt:lpstr>
      <vt:lpstr>Year 8</vt:lpstr>
      <vt:lpstr>Year 9</vt:lpstr>
      <vt:lpstr>Year 10</vt:lpstr>
      <vt:lpstr>Year 11</vt:lpstr>
      <vt:lpstr>Year 12</vt:lpstr>
      <vt:lpstr>Year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Lucie Heseltine</dc:creator>
  <cp:keywords/>
  <dc:description/>
  <cp:lastModifiedBy>Lucie Heseltine</cp:lastModifiedBy>
  <cp:revision/>
  <dcterms:created xsi:type="dcterms:W3CDTF">2024-11-21T12:38:34Z</dcterms:created>
  <dcterms:modified xsi:type="dcterms:W3CDTF">2025-11-11T11:39:01Z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0x01010096D9C44E00DDEB4EA40A8A5B9E2A8B5E</vt:lpwstr>
  </property>
  <property fmtid="{D5CDD505-2E9C-101B-9397-08002B2CF9AE}" pid="3" name="MediaServiceImageTags">
    <vt:lpwstr/>
  </property>
</Properties>
</file>