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ReshaBhatt\Desktop\"/>
    </mc:Choice>
  </mc:AlternateContent>
  <xr:revisionPtr revIDLastSave="0" documentId="13_ncr:1_{F5A5C9D8-281D-43FD-900D-E876F803415D}" xr6:coauthVersionLast="47" xr6:coauthVersionMax="47" xr10:uidLastSave="{00000000-0000-0000-0000-000000000000}"/>
  <bookViews>
    <workbookView xWindow="28680" yWindow="-120" windowWidth="29040" windowHeight="15720" xr2:uid="{24543933-3919-4F02-BE2A-77C847DD635E}"/>
  </bookViews>
  <sheets>
    <sheet name="Overall averages" sheetId="1" r:id="rId1"/>
    <sheet name="8GBs" sheetId="2" r:id="rId2"/>
    <sheet name="Hub" sheetId="4" r:id="rId3"/>
    <sheet name="Hubwave" sheetId="5" r:id="rId4"/>
    <sheet name="Trend" sheetId="6" r:id="rId5"/>
    <sheet name="Disadvantage" sheetId="8" r:id="rId6"/>
    <sheet name="Disadvantage longitudinal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M11" i="1"/>
  <c r="M12" i="1"/>
  <c r="K10" i="1"/>
  <c r="M10" i="1" s="1"/>
  <c r="M9" i="1"/>
  <c r="M8" i="1"/>
  <c r="M6" i="1"/>
  <c r="M7" i="1"/>
</calcChain>
</file>

<file path=xl/sharedStrings.xml><?xml version="1.0" encoding="utf-8"?>
<sst xmlns="http://schemas.openxmlformats.org/spreadsheetml/2006/main" count="237" uniqueCount="111">
  <si>
    <r>
      <t>The 2023/24 results are based on 4,751 schools and colleges that submitted a Compass return (92% of state-funded providers).</t>
    </r>
    <r>
      <rPr>
        <sz val="12"/>
        <color rgb="FFFF0000"/>
        <rFont val="Calibri"/>
        <family val="2"/>
      </rPr>
      <t xml:space="preserve"> </t>
    </r>
    <r>
      <rPr>
        <sz val="12"/>
        <color rgb="FF000000"/>
        <rFont val="Calibri"/>
        <family val="2"/>
      </rPr>
      <t>During 2023/24, Compass was completed by 97% of mainstream secondary, 88% of post-16 providers, 81% of special educational needs and disabilities (SEND) institutions and 85% of alternative provision (AP). For the first time, independent special schools and Independent Training Providers (ITPs) were invited to submit a Compass return.</t>
    </r>
  </si>
  <si>
    <t>Group</t>
  </si>
  <si>
    <t>2023/24</t>
  </si>
  <si>
    <t>2022/23</t>
  </si>
  <si>
    <t>2021/22</t>
  </si>
  <si>
    <t>Average number of GBs fully achieved</t>
  </si>
  <si>
    <t>Number of schools and colleges</t>
  </si>
  <si>
    <t>Number of institutions submitting a Compass return</t>
  </si>
  <si>
    <t>Number of state-funded providers</t>
  </si>
  <si>
    <t>% of total</t>
  </si>
  <si>
    <t>All schools &amp; colleges in England that completed a Compass return</t>
  </si>
  <si>
    <t>Alternative provision</t>
  </si>
  <si>
    <t xml:space="preserve">In a Careers Hub </t>
  </si>
  <si>
    <t>Mainstream schools</t>
  </si>
  <si>
    <t>In a Careers Hub since September 2018</t>
  </si>
  <si>
    <t>Post 16</t>
  </si>
  <si>
    <t>In a Careers Hub since September 2019</t>
  </si>
  <si>
    <t>Special schools</t>
  </si>
  <si>
    <t>In a Careers Hub since September 2020</t>
  </si>
  <si>
    <t>Total</t>
  </si>
  <si>
    <t>In a Careers Hub since September 2021</t>
  </si>
  <si>
    <t>In a Careers Hub</t>
  </si>
  <si>
    <t>In a Careers Hub since September 2022</t>
  </si>
  <si>
    <t>NA</t>
  </si>
  <si>
    <t>Not in a Careers Hub</t>
  </si>
  <si>
    <t>Not completing Compass</t>
  </si>
  <si>
    <t>In the Enterprise Adviser Network (including Careers Hubs)</t>
  </si>
  <si>
    <t>Not in the Enterprise Adviser Network</t>
  </si>
  <si>
    <t>Careers Leader trained</t>
  </si>
  <si>
    <t>Establishment type</t>
  </si>
  <si>
    <t>Number of establishments</t>
  </si>
  <si>
    <t>% of group</t>
  </si>
  <si>
    <t>AP</t>
  </si>
  <si>
    <t>Academy alternative provision converter</t>
  </si>
  <si>
    <t>Special schools (total)</t>
  </si>
  <si>
    <t>Academy alternative provision sponsor led</t>
  </si>
  <si>
    <t>Free schools alternative provision</t>
  </si>
  <si>
    <t>Independent special schools</t>
  </si>
  <si>
    <t>Pupil referral unit</t>
  </si>
  <si>
    <t>Independent Training Providers (ITPs)</t>
  </si>
  <si>
    <t>Secure units</t>
  </si>
  <si>
    <t>Mainstream</t>
  </si>
  <si>
    <t>Academy converter</t>
  </si>
  <si>
    <t>Academy sponsor led</t>
  </si>
  <si>
    <t>Impact of Careers Hub membership on Gatsby Benchmark achievement, 2021/22 to 2023/24</t>
  </si>
  <si>
    <t>City technology college</t>
  </si>
  <si>
    <t>Community school</t>
  </si>
  <si>
    <t>Foundation school</t>
  </si>
  <si>
    <t>Free schools</t>
  </si>
  <si>
    <t>Studio schools</t>
  </si>
  <si>
    <t>University technical college</t>
  </si>
  <si>
    <t>Voluntary aided school</t>
  </si>
  <si>
    <t>Voluntary controlled school</t>
  </si>
  <si>
    <t>Academy 16 to 19 sponsor led</t>
  </si>
  <si>
    <t>Academy 16-19 converter</t>
  </si>
  <si>
    <t>Free schools 16 to 19</t>
  </si>
  <si>
    <t>Further education</t>
  </si>
  <si>
    <t>Higher education institutions</t>
  </si>
  <si>
    <t>Sixth form centres</t>
  </si>
  <si>
    <t>SEND</t>
  </si>
  <si>
    <t>Academy special converter</t>
  </si>
  <si>
    <t>Academy special sponsor led</t>
  </si>
  <si>
    <t>Community special school</t>
  </si>
  <si>
    <t>Foundation special school</t>
  </si>
  <si>
    <t>Free schools special</t>
  </si>
  <si>
    <t>Other independent special school</t>
  </si>
  <si>
    <t>Special post 16 institution</t>
  </si>
  <si>
    <t>Benchmark</t>
  </si>
  <si>
    <t>Achieved</t>
  </si>
  <si>
    <t>Partially achieved</t>
  </si>
  <si>
    <t>Not achieved</t>
  </si>
  <si>
    <t>8. Personal guidance</t>
  </si>
  <si>
    <t>7. Encounters with further and higher education</t>
  </si>
  <si>
    <t>6. Experiences of workplaces</t>
  </si>
  <si>
    <t>5. Encounters with employers and employees</t>
  </si>
  <si>
    <t>4. Linking curriculum learning to careers</t>
  </si>
  <si>
    <t>3. Addressng the needs of each pupil</t>
  </si>
  <si>
    <t>2. Learning from career and labour market information</t>
  </si>
  <si>
    <t>1. A stable careers programme</t>
  </si>
  <si>
    <t>All completions (N=4,751)</t>
  </si>
  <si>
    <t>In a Careers Hub (N=4,656)</t>
  </si>
  <si>
    <t>Not in a Careers Hub (N=95)</t>
  </si>
  <si>
    <t>Try a dot chart instead</t>
  </si>
  <si>
    <t>In a Careers Hub since 2018</t>
  </si>
  <si>
    <t>In a Careers Hub since 2022</t>
  </si>
  <si>
    <t>Number of benchmarks</t>
  </si>
  <si>
    <t>2021/22 (N=4,200)</t>
  </si>
  <si>
    <t>2022/23 (N=4,534)</t>
  </si>
  <si>
    <t>2023/24 (N=4,751)</t>
  </si>
  <si>
    <t>3. Addressing the needs of each pupil</t>
  </si>
  <si>
    <t>8. Personal Guidance</t>
  </si>
  <si>
    <t xml:space="preserve"> </t>
  </si>
  <si>
    <t>Quartile 4: Most disadvantaged (N=819)</t>
  </si>
  <si>
    <t>Quartiles 2 &amp; 3 (N=1,634)</t>
  </si>
  <si>
    <t>Quartile 1: Least disadvantaged (N=816)</t>
  </si>
  <si>
    <t>FSM quartiles based on Jul 2024 data in mainstream schools, matched with schools completing Compass in 2018</t>
  </si>
  <si>
    <t>FSM quartile</t>
  </si>
  <si>
    <t>2018/19 (N=2,249)</t>
  </si>
  <si>
    <t>2023/24 (N=2,249)</t>
  </si>
  <si>
    <t>Q4 (most disadvantaged 25% of schools)</t>
  </si>
  <si>
    <t>Average benchmark achievement of mainstream schools</t>
  </si>
  <si>
    <t>Descriptive Statistics</t>
  </si>
  <si>
    <t/>
  </si>
  <si>
    <t>N</t>
  </si>
  <si>
    <t>Minimum</t>
  </si>
  <si>
    <t>Maximum</t>
  </si>
  <si>
    <t>Mean</t>
  </si>
  <si>
    <t>Std. Deviation</t>
  </si>
  <si>
    <t>num_bm</t>
  </si>
  <si>
    <t>num_bm_2018</t>
  </si>
  <si>
    <t>Valid N (listwise)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</si>
</sst>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##0.00"/>
    <numFmt numFmtId="167" formatCode="###0"/>
    <numFmt numFmtId="168" formatCode="###0.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rial"/>
      <family val="2"/>
    </font>
    <font>
      <b/>
      <sz val="14"/>
      <color indexed="60"/>
      <name val="Arial Bold"/>
    </font>
    <font>
      <sz val="12"/>
      <color theme="1"/>
      <name val="Aptos Narrow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80808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00A8A8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992"/>
        <bgColor indexed="64"/>
      </patternFill>
    </fill>
    <fill>
      <patternFill patternType="solid">
        <fgColor rgb="FFE8B4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5F6F6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  <xf numFmtId="0" fontId="11" fillId="0" borderId="0"/>
  </cellStyleXfs>
  <cellXfs count="96">
    <xf numFmtId="0" fontId="0" fillId="0" borderId="0" xfId="0"/>
    <xf numFmtId="0" fontId="2" fillId="12" borderId="6" xfId="2" applyFont="1" applyFill="1" applyBorder="1" applyAlignment="1">
      <alignment wrapText="1"/>
    </xf>
    <xf numFmtId="3" fontId="2" fillId="12" borderId="6" xfId="2" applyNumberFormat="1" applyFont="1" applyFill="1" applyBorder="1"/>
    <xf numFmtId="164" fontId="2" fillId="12" borderId="6" xfId="2" applyNumberFormat="1" applyFont="1" applyFill="1" applyBorder="1"/>
    <xf numFmtId="0" fontId="9" fillId="13" borderId="6" xfId="2" applyFont="1" applyFill="1" applyBorder="1" applyAlignment="1">
      <alignment wrapText="1"/>
    </xf>
    <xf numFmtId="0" fontId="9" fillId="14" borderId="6" xfId="2" applyFont="1" applyFill="1" applyBorder="1" applyAlignment="1">
      <alignment wrapText="1"/>
    </xf>
    <xf numFmtId="0" fontId="0" fillId="15" borderId="0" xfId="0" applyFill="1"/>
    <xf numFmtId="0" fontId="4" fillId="15" borderId="6" xfId="0" applyFont="1" applyFill="1" applyBorder="1"/>
    <xf numFmtId="0" fontId="0" fillId="15" borderId="6" xfId="0" applyFill="1" applyBorder="1"/>
    <xf numFmtId="0" fontId="0" fillId="11" borderId="6" xfId="2" applyFont="1" applyFill="1" applyBorder="1"/>
    <xf numFmtId="164" fontId="0" fillId="11" borderId="6" xfId="2" applyNumberFormat="1" applyFont="1" applyFill="1" applyBorder="1"/>
    <xf numFmtId="3" fontId="0" fillId="11" borderId="6" xfId="2" applyNumberFormat="1" applyFont="1" applyFill="1" applyBorder="1"/>
    <xf numFmtId="0" fontId="5" fillId="15" borderId="6" xfId="0" applyFont="1" applyFill="1" applyBorder="1"/>
    <xf numFmtId="9" fontId="4" fillId="15" borderId="6" xfId="0" applyNumberFormat="1" applyFont="1" applyFill="1" applyBorder="1"/>
    <xf numFmtId="0" fontId="7" fillId="15" borderId="7" xfId="3" applyFont="1" applyFill="1" applyBorder="1" applyAlignment="1">
      <alignment horizontal="left" wrapText="1"/>
    </xf>
    <xf numFmtId="0" fontId="7" fillId="15" borderId="9" xfId="3" applyFont="1" applyFill="1" applyBorder="1" applyAlignment="1">
      <alignment horizontal="center" wrapText="1"/>
    </xf>
    <xf numFmtId="0" fontId="7" fillId="15" borderId="8" xfId="3" applyFont="1" applyFill="1" applyBorder="1" applyAlignment="1">
      <alignment horizontal="center" wrapText="1"/>
    </xf>
    <xf numFmtId="0" fontId="7" fillId="15" borderId="10" xfId="3" applyFont="1" applyFill="1" applyBorder="1" applyAlignment="1">
      <alignment horizontal="left" vertical="top" wrapText="1"/>
    </xf>
    <xf numFmtId="165" fontId="8" fillId="15" borderId="12" xfId="3" applyNumberFormat="1" applyFont="1" applyFill="1" applyBorder="1" applyAlignment="1">
      <alignment horizontal="right" vertical="top"/>
    </xf>
    <xf numFmtId="165" fontId="8" fillId="15" borderId="11" xfId="3" applyNumberFormat="1" applyFont="1" applyFill="1" applyBorder="1" applyAlignment="1">
      <alignment horizontal="right" vertical="top"/>
    </xf>
    <xf numFmtId="0" fontId="9" fillId="15" borderId="0" xfId="0" applyFont="1" applyFill="1"/>
    <xf numFmtId="0" fontId="10" fillId="15" borderId="0" xfId="0" applyFont="1" applyFill="1"/>
    <xf numFmtId="9" fontId="10" fillId="15" borderId="0" xfId="0" applyNumberFormat="1" applyFont="1" applyFill="1"/>
    <xf numFmtId="0" fontId="11" fillId="0" borderId="0" xfId="4"/>
    <xf numFmtId="0" fontId="7" fillId="0" borderId="7" xfId="4" applyFont="1" applyBorder="1" applyAlignment="1">
      <alignment horizontal="left" wrapText="1"/>
    </xf>
    <xf numFmtId="0" fontId="7" fillId="0" borderId="8" xfId="4" applyFont="1" applyBorder="1" applyAlignment="1">
      <alignment horizontal="center" wrapText="1"/>
    </xf>
    <xf numFmtId="0" fontId="7" fillId="0" borderId="9" xfId="4" applyFont="1" applyBorder="1" applyAlignment="1">
      <alignment horizontal="center" wrapText="1"/>
    </xf>
    <xf numFmtId="0" fontId="7" fillId="0" borderId="13" xfId="4" applyFont="1" applyBorder="1" applyAlignment="1">
      <alignment horizontal="center" wrapText="1"/>
    </xf>
    <xf numFmtId="166" fontId="8" fillId="16" borderId="12" xfId="4" applyNumberFormat="1" applyFont="1" applyFill="1" applyBorder="1" applyAlignment="1">
      <alignment horizontal="right" vertical="top"/>
    </xf>
    <xf numFmtId="0" fontId="7" fillId="17" borderId="14" xfId="4" applyFont="1" applyFill="1" applyBorder="1" applyAlignment="1">
      <alignment horizontal="left" vertical="top" wrapText="1"/>
    </xf>
    <xf numFmtId="167" fontId="8" fillId="16" borderId="15" xfId="4" applyNumberFormat="1" applyFont="1" applyFill="1" applyBorder="1" applyAlignment="1">
      <alignment horizontal="right" vertical="top"/>
    </xf>
    <xf numFmtId="167" fontId="8" fillId="16" borderId="16" xfId="4" applyNumberFormat="1" applyFont="1" applyFill="1" applyBorder="1" applyAlignment="1">
      <alignment horizontal="right" vertical="top"/>
    </xf>
    <xf numFmtId="166" fontId="8" fillId="16" borderId="16" xfId="4" applyNumberFormat="1" applyFont="1" applyFill="1" applyBorder="1" applyAlignment="1">
      <alignment horizontal="right" vertical="top"/>
    </xf>
    <xf numFmtId="168" fontId="8" fillId="16" borderId="17" xfId="4" applyNumberFormat="1" applyFont="1" applyFill="1" applyBorder="1" applyAlignment="1">
      <alignment horizontal="right" vertical="top"/>
    </xf>
    <xf numFmtId="0" fontId="7" fillId="17" borderId="10" xfId="4" applyFont="1" applyFill="1" applyBorder="1" applyAlignment="1">
      <alignment horizontal="left" vertical="top" wrapText="1"/>
    </xf>
    <xf numFmtId="167" fontId="8" fillId="16" borderId="11" xfId="4" applyNumberFormat="1" applyFont="1" applyFill="1" applyBorder="1" applyAlignment="1">
      <alignment horizontal="right" vertical="top"/>
    </xf>
    <xf numFmtId="167" fontId="8" fillId="16" borderId="12" xfId="4" applyNumberFormat="1" applyFont="1" applyFill="1" applyBorder="1" applyAlignment="1">
      <alignment horizontal="right" vertical="top"/>
    </xf>
    <xf numFmtId="168" fontId="8" fillId="16" borderId="18" xfId="4" applyNumberFormat="1" applyFont="1" applyFill="1" applyBorder="1" applyAlignment="1">
      <alignment horizontal="right" vertical="top"/>
    </xf>
    <xf numFmtId="0" fontId="7" fillId="17" borderId="19" xfId="4" applyFont="1" applyFill="1" applyBorder="1" applyAlignment="1">
      <alignment horizontal="left" vertical="top" wrapText="1"/>
    </xf>
    <xf numFmtId="167" fontId="8" fillId="16" borderId="20" xfId="4" applyNumberFormat="1" applyFont="1" applyFill="1" applyBorder="1" applyAlignment="1">
      <alignment horizontal="right" vertical="top"/>
    </xf>
    <xf numFmtId="0" fontId="8" fillId="16" borderId="21" xfId="4" applyFont="1" applyFill="1" applyBorder="1" applyAlignment="1">
      <alignment horizontal="left" vertical="top" wrapText="1"/>
    </xf>
    <xf numFmtId="0" fontId="8" fillId="16" borderId="22" xfId="4" applyFont="1" applyFill="1" applyBorder="1" applyAlignment="1">
      <alignment horizontal="left" vertical="top" wrapText="1"/>
    </xf>
    <xf numFmtId="9" fontId="0" fillId="15" borderId="0" xfId="0" applyNumberFormat="1" applyFill="1"/>
    <xf numFmtId="0" fontId="2" fillId="10" borderId="6" xfId="1" applyFont="1" applyFill="1" applyBorder="1" applyAlignment="1">
      <alignment horizontal="center" vertical="top" wrapText="1"/>
    </xf>
    <xf numFmtId="3" fontId="0" fillId="18" borderId="6" xfId="2" applyNumberFormat="1" applyFont="1" applyFill="1" applyBorder="1"/>
    <xf numFmtId="3" fontId="0" fillId="18" borderId="5" xfId="2" applyNumberFormat="1" applyFont="1" applyFill="1" applyBorder="1"/>
    <xf numFmtId="3" fontId="0" fillId="18" borderId="25" xfId="2" applyNumberFormat="1" applyFont="1" applyFill="1" applyBorder="1"/>
    <xf numFmtId="164" fontId="0" fillId="18" borderId="26" xfId="2" applyNumberFormat="1" applyFont="1" applyFill="1" applyBorder="1"/>
    <xf numFmtId="164" fontId="0" fillId="18" borderId="28" xfId="2" applyNumberFormat="1" applyFont="1" applyFill="1" applyBorder="1"/>
    <xf numFmtId="3" fontId="0" fillId="18" borderId="30" xfId="2" applyNumberFormat="1" applyFont="1" applyFill="1" applyBorder="1"/>
    <xf numFmtId="164" fontId="0" fillId="18" borderId="31" xfId="2" applyNumberFormat="1" applyFont="1" applyFill="1" applyBorder="1"/>
    <xf numFmtId="3" fontId="0" fillId="18" borderId="2" xfId="2" applyNumberFormat="1" applyFont="1" applyFill="1" applyBorder="1"/>
    <xf numFmtId="164" fontId="0" fillId="18" borderId="32" xfId="2" applyNumberFormat="1" applyFont="1" applyFill="1" applyBorder="1"/>
    <xf numFmtId="0" fontId="2" fillId="10" borderId="30" xfId="1" applyFont="1" applyFill="1" applyBorder="1" applyAlignment="1">
      <alignment horizontal="center" vertical="top" wrapText="1"/>
    </xf>
    <xf numFmtId="0" fontId="2" fillId="10" borderId="31" xfId="1" applyFont="1" applyFill="1" applyBorder="1" applyAlignment="1">
      <alignment horizontal="center" vertical="top" wrapText="1"/>
    </xf>
    <xf numFmtId="164" fontId="0" fillId="18" borderId="38" xfId="2" applyNumberFormat="1" applyFont="1" applyFill="1" applyBorder="1"/>
    <xf numFmtId="0" fontId="16" fillId="4" borderId="6" xfId="0" applyFont="1" applyFill="1" applyBorder="1" applyAlignment="1">
      <alignment vertical="top" wrapText="1"/>
    </xf>
    <xf numFmtId="0" fontId="15" fillId="5" borderId="6" xfId="0" applyFont="1" applyFill="1" applyBorder="1" applyAlignment="1">
      <alignment wrapText="1"/>
    </xf>
    <xf numFmtId="0" fontId="15" fillId="6" borderId="6" xfId="0" applyFont="1" applyFill="1" applyBorder="1"/>
    <xf numFmtId="3" fontId="15" fillId="6" borderId="6" xfId="0" applyNumberFormat="1" applyFont="1" applyFill="1" applyBorder="1"/>
    <xf numFmtId="0" fontId="15" fillId="6" borderId="6" xfId="0" applyFont="1" applyFill="1" applyBorder="1" applyAlignment="1">
      <alignment wrapText="1"/>
    </xf>
    <xf numFmtId="3" fontId="15" fillId="6" borderId="6" xfId="0" applyNumberFormat="1" applyFont="1" applyFill="1" applyBorder="1" applyAlignment="1">
      <alignment wrapText="1"/>
    </xf>
    <xf numFmtId="0" fontId="15" fillId="7" borderId="6" xfId="0" applyFont="1" applyFill="1" applyBorder="1" applyAlignment="1">
      <alignment horizontal="right" wrapText="1"/>
    </xf>
    <xf numFmtId="0" fontId="17" fillId="8" borderId="6" xfId="0" applyFont="1" applyFill="1" applyBorder="1" applyAlignment="1">
      <alignment wrapText="1"/>
    </xf>
    <xf numFmtId="0" fontId="17" fillId="8" borderId="6" xfId="0" applyFont="1" applyFill="1" applyBorder="1"/>
    <xf numFmtId="0" fontId="13" fillId="15" borderId="0" xfId="0" applyFont="1" applyFill="1"/>
    <xf numFmtId="0" fontId="13" fillId="0" borderId="6" xfId="0" applyFont="1" applyBorder="1"/>
    <xf numFmtId="0" fontId="2" fillId="10" borderId="34" xfId="1" applyFont="1" applyFill="1" applyBorder="1" applyAlignment="1">
      <alignment horizontal="center" vertical="center" wrapText="1"/>
    </xf>
    <xf numFmtId="0" fontId="2" fillId="10" borderId="35" xfId="1" applyFont="1" applyFill="1" applyBorder="1" applyAlignment="1">
      <alignment horizontal="center" vertical="center" wrapText="1"/>
    </xf>
    <xf numFmtId="0" fontId="2" fillId="10" borderId="36" xfId="1" applyFont="1" applyFill="1" applyBorder="1" applyAlignment="1">
      <alignment horizontal="center" vertical="center" wrapText="1"/>
    </xf>
    <xf numFmtId="0" fontId="9" fillId="13" borderId="27" xfId="2" applyFont="1" applyFill="1" applyBorder="1" applyAlignment="1">
      <alignment horizontal="left" vertical="center" wrapText="1"/>
    </xf>
    <xf numFmtId="0" fontId="9" fillId="13" borderId="24" xfId="2" applyFont="1" applyFill="1" applyBorder="1" applyAlignment="1">
      <alignment horizontal="left" vertical="center" wrapText="1"/>
    </xf>
    <xf numFmtId="0" fontId="9" fillId="13" borderId="29" xfId="2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2" fillId="10" borderId="6" xfId="1" applyFont="1" applyFill="1" applyBorder="1" applyAlignment="1">
      <alignment horizontal="left" vertical="top" wrapText="1"/>
    </xf>
    <xf numFmtId="0" fontId="2" fillId="10" borderId="3" xfId="1" applyFont="1" applyFill="1" applyBorder="1" applyAlignment="1">
      <alignment horizontal="center" vertical="top" wrapText="1"/>
    </xf>
    <xf numFmtId="0" fontId="2" fillId="10" borderId="23" xfId="1" applyFont="1" applyFill="1" applyBorder="1" applyAlignment="1">
      <alignment horizontal="center" vertical="top" wrapText="1"/>
    </xf>
    <xf numFmtId="0" fontId="2" fillId="10" borderId="4" xfId="1" applyFont="1" applyFill="1" applyBorder="1" applyAlignment="1">
      <alignment horizontal="center" vertical="top" wrapText="1"/>
    </xf>
    <xf numFmtId="0" fontId="2" fillId="10" borderId="33" xfId="1" applyFont="1" applyFill="1" applyBorder="1" applyAlignment="1">
      <alignment horizontal="center" vertical="center" wrapText="1"/>
    </xf>
    <xf numFmtId="0" fontId="2" fillId="10" borderId="3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top" wrapText="1"/>
    </xf>
    <xf numFmtId="0" fontId="16" fillId="4" borderId="5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wrapText="1"/>
    </xf>
    <xf numFmtId="0" fontId="13" fillId="15" borderId="1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12" fillId="0" borderId="0" xfId="4" applyFont="1" applyAlignment="1">
      <alignment horizontal="center" vertical="center" wrapText="1"/>
    </xf>
  </cellXfs>
  <cellStyles count="5">
    <cellStyle name="20% - Accent3" xfId="2" builtinId="38"/>
    <cellStyle name="Accent3" xfId="1" builtinId="37"/>
    <cellStyle name="Normal" xfId="0" builtinId="0"/>
    <cellStyle name="Normal_Disadvantage longitudinal" xfId="4" xr:uid="{FBF7D010-1429-4086-B57A-185FADB154FA}"/>
    <cellStyle name="Normal_Disadvantage longitudinal_1" xfId="3" xr:uid="{D25DF4D5-21C5-453E-8752-2B1A8A324793}"/>
  </cellStyles>
  <dxfs count="0"/>
  <tableStyles count="0" defaultTableStyle="TableStyleMedium2" defaultPivotStyle="PivotStyleLight16"/>
  <colors>
    <mruColors>
      <color rgb="FFE8B463"/>
      <color rgb="FF00A8A8"/>
      <color rgb="FFED6E4F"/>
      <color rgb="FF006992"/>
      <color rgb="FF124F44"/>
      <color rgb="FF00F8F2"/>
      <color rgb="FFEC5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Gatsby Benchmark achievement,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'8GBs'!$B$3</c:f>
              <c:strCache>
                <c:ptCount val="1"/>
                <c:pt idx="0">
                  <c:v>Achieved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'8GBs'!$A$4:$A$11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'8GBs'!$B$4:$B$11</c:f>
              <c:numCache>
                <c:formatCode>0%</c:formatCode>
                <c:ptCount val="8"/>
                <c:pt idx="0">
                  <c:v>0.78</c:v>
                </c:pt>
                <c:pt idx="1">
                  <c:v>0.56999999999999995</c:v>
                </c:pt>
                <c:pt idx="2">
                  <c:v>0.71899999999999997</c:v>
                </c:pt>
                <c:pt idx="3">
                  <c:v>0.85</c:v>
                </c:pt>
                <c:pt idx="4">
                  <c:v>0.79600000000000004</c:v>
                </c:pt>
                <c:pt idx="5">
                  <c:v>0.59</c:v>
                </c:pt>
                <c:pt idx="6">
                  <c:v>0.83</c:v>
                </c:pt>
                <c:pt idx="7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8-4479-8447-F42C91930B5F}"/>
            </c:ext>
          </c:extLst>
        </c:ser>
        <c:ser>
          <c:idx val="1"/>
          <c:order val="1"/>
          <c:tx>
            <c:strRef>
              <c:f>'8GBs'!$C$3</c:f>
              <c:strCache>
                <c:ptCount val="1"/>
                <c:pt idx="0">
                  <c:v>Partially achieved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'8GBs'!$A$4:$A$11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'8GBs'!$C$4:$C$11</c:f>
              <c:numCache>
                <c:formatCode>0%</c:formatCode>
                <c:ptCount val="8"/>
                <c:pt idx="0">
                  <c:v>0.17399999999999999</c:v>
                </c:pt>
                <c:pt idx="1">
                  <c:v>0.42199999999999999</c:v>
                </c:pt>
                <c:pt idx="2">
                  <c:v>0.26500000000000001</c:v>
                </c:pt>
                <c:pt idx="3">
                  <c:v>0.13900000000000001</c:v>
                </c:pt>
                <c:pt idx="4">
                  <c:v>0.19900000000000001</c:v>
                </c:pt>
                <c:pt idx="5">
                  <c:v>0.41</c:v>
                </c:pt>
                <c:pt idx="6">
                  <c:v>0.161</c:v>
                </c:pt>
                <c:pt idx="7">
                  <c:v>0.309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8-4479-8447-F42C91930B5F}"/>
            </c:ext>
          </c:extLst>
        </c:ser>
        <c:ser>
          <c:idx val="2"/>
          <c:order val="2"/>
          <c:tx>
            <c:strRef>
              <c:f>'8GBs'!$D$3</c:f>
              <c:strCache>
                <c:ptCount val="1"/>
                <c:pt idx="0">
                  <c:v>Not achieved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'8GBs'!$A$4:$A$11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'8GBs'!$D$4:$D$11</c:f>
              <c:numCache>
                <c:formatCode>0%</c:formatCode>
                <c:ptCount val="8"/>
                <c:pt idx="0">
                  <c:v>4.4999999999999998E-2</c:v>
                </c:pt>
                <c:pt idx="1">
                  <c:v>4.0000000000000001E-3</c:v>
                </c:pt>
                <c:pt idx="2">
                  <c:v>1.6E-2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0</c:v>
                </c:pt>
                <c:pt idx="6">
                  <c:v>5.0000000000000001E-3</c:v>
                </c:pt>
                <c:pt idx="7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8-4479-8447-F42C91930B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9604896"/>
        <c:axId val="639605376"/>
      </c:barChart>
      <c:catAx>
        <c:axId val="639604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605376"/>
        <c:crosses val="autoZero"/>
        <c:auto val="1"/>
        <c:lblAlgn val="ctr"/>
        <c:lblOffset val="100"/>
        <c:noMultiLvlLbl val="0"/>
      </c:catAx>
      <c:valAx>
        <c:axId val="63960537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60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5F6F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Link between Careers Hub membership and Gatsby Benchmark achievement,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Hub!$B$1</c:f>
              <c:strCache>
                <c:ptCount val="1"/>
                <c:pt idx="0">
                  <c:v>All completions (N=4,751)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Hub!$B$2:$B$9</c:f>
              <c:numCache>
                <c:formatCode>0%</c:formatCode>
                <c:ptCount val="8"/>
                <c:pt idx="0">
                  <c:v>0.78</c:v>
                </c:pt>
                <c:pt idx="1">
                  <c:v>0.56999999999999995</c:v>
                </c:pt>
                <c:pt idx="2">
                  <c:v>0.72</c:v>
                </c:pt>
                <c:pt idx="3">
                  <c:v>0.85</c:v>
                </c:pt>
                <c:pt idx="4">
                  <c:v>0.8</c:v>
                </c:pt>
                <c:pt idx="5">
                  <c:v>0.59</c:v>
                </c:pt>
                <c:pt idx="6">
                  <c:v>0.83</c:v>
                </c:pt>
                <c:pt idx="7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C-49DB-AB90-37402EE64D09}"/>
            </c:ext>
          </c:extLst>
        </c:ser>
        <c:ser>
          <c:idx val="1"/>
          <c:order val="1"/>
          <c:tx>
            <c:strRef>
              <c:f>Hub!$C$1</c:f>
              <c:strCache>
                <c:ptCount val="1"/>
                <c:pt idx="0">
                  <c:v>In a Careers Hub (N=4,656)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Hub!$C$2:$C$9</c:f>
              <c:numCache>
                <c:formatCode>0%</c:formatCode>
                <c:ptCount val="8"/>
                <c:pt idx="0">
                  <c:v>0.77600000000000002</c:v>
                </c:pt>
                <c:pt idx="1">
                  <c:v>0.57899999999999996</c:v>
                </c:pt>
                <c:pt idx="2">
                  <c:v>0.72399999999999998</c:v>
                </c:pt>
                <c:pt idx="3">
                  <c:v>0.85599999999999998</c:v>
                </c:pt>
                <c:pt idx="4">
                  <c:v>0.80100000000000005</c:v>
                </c:pt>
                <c:pt idx="5">
                  <c:v>0.59499999999999997</c:v>
                </c:pt>
                <c:pt idx="6">
                  <c:v>0.84199999999999997</c:v>
                </c:pt>
                <c:pt idx="7">
                  <c:v>0.70099999999999996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C-49DB-AB90-37402EE64D09}"/>
            </c:ext>
          </c:extLst>
        </c:ser>
        <c:ser>
          <c:idx val="2"/>
          <c:order val="2"/>
          <c:tx>
            <c:strRef>
              <c:f>Hub!$D$1</c:f>
              <c:strCache>
                <c:ptCount val="1"/>
                <c:pt idx="0">
                  <c:v>Not in a Careers Hub (N=95)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Hub!$D$2:$D$9</c:f>
              <c:numCache>
                <c:formatCode>0%</c:formatCode>
                <c:ptCount val="8"/>
                <c:pt idx="0">
                  <c:v>0.71599999999999997</c:v>
                </c:pt>
                <c:pt idx="1">
                  <c:v>0.33700000000000002</c:v>
                </c:pt>
                <c:pt idx="2">
                  <c:v>0.48399999999999999</c:v>
                </c:pt>
                <c:pt idx="3">
                  <c:v>0.58899999999999997</c:v>
                </c:pt>
                <c:pt idx="4">
                  <c:v>0.58899999999999997</c:v>
                </c:pt>
                <c:pt idx="5">
                  <c:v>0.45300000000000001</c:v>
                </c:pt>
                <c:pt idx="6">
                  <c:v>0.432</c:v>
                </c:pt>
                <c:pt idx="7">
                  <c:v>0.158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C-49DB-AB90-37402EE64D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37074207"/>
        <c:axId val="1437071327"/>
      </c:barChart>
      <c:catAx>
        <c:axId val="1437074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071327"/>
        <c:crosses val="autoZero"/>
        <c:auto val="1"/>
        <c:lblAlgn val="ctr"/>
        <c:lblOffset val="100"/>
        <c:noMultiLvlLbl val="0"/>
      </c:catAx>
      <c:valAx>
        <c:axId val="1437071327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074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5F6F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Average number of Gatsby</a:t>
            </a:r>
            <a:r>
              <a:rPr lang="en-GB" b="1" baseline="0"/>
              <a:t> B</a:t>
            </a:r>
            <a:r>
              <a:rPr lang="en-GB" b="1"/>
              <a:t>enchmarks achieved</a:t>
            </a:r>
            <a:r>
              <a:rPr lang="en-GB" b="1" baseline="0"/>
              <a:t>, 2021/22 to 2023/24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Trend!$O$1</c:f>
              <c:strCache>
                <c:ptCount val="1"/>
                <c:pt idx="0">
                  <c:v>2021/22 (N=4,200)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Trend!$N$2:$N$10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Trend!$O$2:$O$10</c:f>
              <c:numCache>
                <c:formatCode>0%</c:formatCode>
                <c:ptCount val="9"/>
                <c:pt idx="0">
                  <c:v>3.1E-2</c:v>
                </c:pt>
                <c:pt idx="1">
                  <c:v>5.8999999999999997E-2</c:v>
                </c:pt>
                <c:pt idx="2">
                  <c:v>8.7999999999999995E-2</c:v>
                </c:pt>
                <c:pt idx="3">
                  <c:v>0.10100000000000001</c:v>
                </c:pt>
                <c:pt idx="4">
                  <c:v>0.13100000000000001</c:v>
                </c:pt>
                <c:pt idx="5">
                  <c:v>0.154</c:v>
                </c:pt>
                <c:pt idx="6">
                  <c:v>0.154</c:v>
                </c:pt>
                <c:pt idx="7">
                  <c:v>0.156</c:v>
                </c:pt>
                <c:pt idx="8">
                  <c:v>0.128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A-4E69-9EAB-D1EFF5B4638A}"/>
            </c:ext>
          </c:extLst>
        </c:ser>
        <c:ser>
          <c:idx val="1"/>
          <c:order val="1"/>
          <c:tx>
            <c:strRef>
              <c:f>Trend!$P$1</c:f>
              <c:strCache>
                <c:ptCount val="1"/>
                <c:pt idx="0">
                  <c:v>2022/23 (N=4,534)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Trend!$N$2:$N$10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Trend!$P$2:$P$10</c:f>
              <c:numCache>
                <c:formatCode>0%</c:formatCode>
                <c:ptCount val="9"/>
                <c:pt idx="0">
                  <c:v>1.4999999999999999E-2</c:v>
                </c:pt>
                <c:pt idx="1">
                  <c:v>3.6999999999999998E-2</c:v>
                </c:pt>
                <c:pt idx="2">
                  <c:v>5.6000000000000001E-2</c:v>
                </c:pt>
                <c:pt idx="3">
                  <c:v>8.1000000000000003E-2</c:v>
                </c:pt>
                <c:pt idx="4">
                  <c:v>0.112</c:v>
                </c:pt>
                <c:pt idx="5">
                  <c:v>0.13400000000000001</c:v>
                </c:pt>
                <c:pt idx="6">
                  <c:v>0.17599999999999999</c:v>
                </c:pt>
                <c:pt idx="7">
                  <c:v>0.19400000000000001</c:v>
                </c:pt>
                <c:pt idx="8">
                  <c:v>0.19400000000000001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A-4E69-9EAB-D1EFF5B4638A}"/>
            </c:ext>
          </c:extLst>
        </c:ser>
        <c:ser>
          <c:idx val="2"/>
          <c:order val="2"/>
          <c:tx>
            <c:strRef>
              <c:f>Trend!$Q$1</c:f>
              <c:strCache>
                <c:ptCount val="1"/>
                <c:pt idx="0">
                  <c:v>2023/24 (N=4,751)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Trend!$N$2:$N$10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Trend!$Q$2:$Q$10</c:f>
              <c:numCache>
                <c:formatCode>0%</c:formatCode>
                <c:ptCount val="9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0.13</c:v>
                </c:pt>
                <c:pt idx="6">
                  <c:v>0.17</c:v>
                </c:pt>
                <c:pt idx="7">
                  <c:v>0.21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A-4E69-9EAB-D1EFF5B463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5002464"/>
        <c:axId val="385004864"/>
      </c:barChart>
      <c:catAx>
        <c:axId val="38500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Average</a:t>
                </a:r>
                <a:r>
                  <a:rPr lang="en-GB" baseline="0"/>
                  <a:t> number of Gatsby Benchmarks achieved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004864"/>
        <c:crosses val="autoZero"/>
        <c:auto val="1"/>
        <c:lblAlgn val="ctr"/>
        <c:lblOffset val="100"/>
        <c:noMultiLvlLbl val="0"/>
      </c:catAx>
      <c:valAx>
        <c:axId val="385004864"/>
        <c:scaling>
          <c:orientation val="minMax"/>
          <c:max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Proportion</a:t>
                </a:r>
                <a:r>
                  <a:rPr lang="en-GB" baseline="0"/>
                  <a:t> of institutions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0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5F6F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Gatsby Benchmark achievement by proportion of students eligible for Free School Meals, 2023-24 (Quartiles based on % pupils eligible for Free School Meals)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Disadvantage!$B$2</c:f>
              <c:strCache>
                <c:ptCount val="1"/>
                <c:pt idx="0">
                  <c:v>Quartile 4: Most disadvantaged (N=819)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Disadvantage!$B$3:$B$10</c:f>
              <c:numCache>
                <c:formatCode>0%</c:formatCode>
                <c:ptCount val="8"/>
                <c:pt idx="0">
                  <c:v>0.85699999999999998</c:v>
                </c:pt>
                <c:pt idx="1">
                  <c:v>0.623</c:v>
                </c:pt>
                <c:pt idx="2">
                  <c:v>0.69</c:v>
                </c:pt>
                <c:pt idx="3">
                  <c:v>0.874</c:v>
                </c:pt>
                <c:pt idx="4">
                  <c:v>0.77800000000000002</c:v>
                </c:pt>
                <c:pt idx="5">
                  <c:v>0.54300000000000004</c:v>
                </c:pt>
                <c:pt idx="6">
                  <c:v>0.84</c:v>
                </c:pt>
                <c:pt idx="7">
                  <c:v>0.66500000000000004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6-413E-873B-72E5A0875019}"/>
            </c:ext>
          </c:extLst>
        </c:ser>
        <c:ser>
          <c:idx val="1"/>
          <c:order val="1"/>
          <c:tx>
            <c:strRef>
              <c:f>Disadvantage!$C$2</c:f>
              <c:strCache>
                <c:ptCount val="1"/>
                <c:pt idx="0">
                  <c:v>Quartiles 2 &amp; 3 (N=1,634)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Disadvantage!$C$3:$C$10</c:f>
              <c:numCache>
                <c:formatCode>0%</c:formatCode>
                <c:ptCount val="8"/>
                <c:pt idx="0">
                  <c:v>0.80900000000000005</c:v>
                </c:pt>
                <c:pt idx="1">
                  <c:v>0.55279999999999996</c:v>
                </c:pt>
                <c:pt idx="2">
                  <c:v>0.72199999999999998</c:v>
                </c:pt>
                <c:pt idx="3">
                  <c:v>0.86299999999999999</c:v>
                </c:pt>
                <c:pt idx="4">
                  <c:v>0.77900000000000003</c:v>
                </c:pt>
                <c:pt idx="5">
                  <c:v>0.54700000000000004</c:v>
                </c:pt>
                <c:pt idx="6">
                  <c:v>0.84599999999999997</c:v>
                </c:pt>
                <c:pt idx="7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6-413E-873B-72E5A0875019}"/>
            </c:ext>
          </c:extLst>
        </c:ser>
        <c:ser>
          <c:idx val="2"/>
          <c:order val="2"/>
          <c:tx>
            <c:strRef>
              <c:f>Disadvantage!$D$2</c:f>
              <c:strCache>
                <c:ptCount val="1"/>
                <c:pt idx="0">
                  <c:v>Quartile 1: Least disadvantaged (N=816)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Disadvantage!$D$3:$D$10</c:f>
              <c:numCache>
                <c:formatCode>0%</c:formatCode>
                <c:ptCount val="8"/>
                <c:pt idx="0">
                  <c:v>0.68300000000000005</c:v>
                </c:pt>
                <c:pt idx="1">
                  <c:v>0.52900000000000003</c:v>
                </c:pt>
                <c:pt idx="2">
                  <c:v>0.77500000000000002</c:v>
                </c:pt>
                <c:pt idx="3">
                  <c:v>0.86899999999999999</c:v>
                </c:pt>
                <c:pt idx="4">
                  <c:v>0.84799999999999998</c:v>
                </c:pt>
                <c:pt idx="5">
                  <c:v>0.59899999999999998</c:v>
                </c:pt>
                <c:pt idx="6">
                  <c:v>0.90400000000000003</c:v>
                </c:pt>
                <c:pt idx="7">
                  <c:v>0.76200000000000001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6-413E-873B-72E5A08750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6962400"/>
        <c:axId val="1326962880"/>
      </c:barChart>
      <c:catAx>
        <c:axId val="13269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962880"/>
        <c:crosses val="autoZero"/>
        <c:auto val="1"/>
        <c:lblAlgn val="ctr"/>
        <c:lblOffset val="100"/>
        <c:noMultiLvlLbl val="0"/>
      </c:catAx>
      <c:valAx>
        <c:axId val="13269628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9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5F6F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27213</xdr:colOff>
      <xdr:row>46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702B6A6F-E218-FD43-A757-4A5224BD2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28575</xdr:colOff>
      <xdr:row>35</xdr:row>
      <xdr:rowOff>76200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F5FA94AC-8513-EDA0-FB3F-1A10B6F96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6349</xdr:rowOff>
    </xdr:from>
    <xdr:to>
      <xdr:col>10</xdr:col>
      <xdr:colOff>412749</xdr:colOff>
      <xdr:row>35</xdr:row>
      <xdr:rowOff>175153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3F029E9-254C-FD50-768A-72DDF770A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49"/>
          <a:ext cx="6219824" cy="6502929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3</xdr:row>
      <xdr:rowOff>47625</xdr:rowOff>
    </xdr:from>
    <xdr:to>
      <xdr:col>1</xdr:col>
      <xdr:colOff>209550</xdr:colOff>
      <xdr:row>4</xdr:row>
      <xdr:rowOff>76200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BCCC005B-86D1-D93F-BFA0-CFD6A74E2A4E}"/>
            </a:ext>
          </a:extLst>
        </xdr:cNvPr>
        <xdr:cNvSpPr/>
      </xdr:nvSpPr>
      <xdr:spPr>
        <a:xfrm>
          <a:off x="371475" y="590550"/>
          <a:ext cx="447675" cy="209550"/>
        </a:xfrm>
        <a:prstGeom prst="rect">
          <a:avLst/>
        </a:prstGeom>
        <a:solidFill>
          <a:srgbClr val="E5F6F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550333</xdr:colOff>
      <xdr:row>0</xdr:row>
      <xdr:rowOff>0</xdr:rowOff>
    </xdr:from>
    <xdr:to>
      <xdr:col>23</xdr:col>
      <xdr:colOff>240241</xdr:colOff>
      <xdr:row>79</xdr:row>
      <xdr:rowOff>123825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CE6F49E0-4D37-48BD-8B38-52321638850C}"/>
            </a:ext>
            <a:ext uri="{147F2762-F138-4A5C-976F-8EAC2B608ADB}">
              <a16:predDERef xmlns:a16="http://schemas.microsoft.com/office/drawing/2014/main" pred="{85E05DC2-B173-1CB8-C479-8002E8D08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176741</xdr:colOff>
      <xdr:row>78</xdr:row>
      <xdr:rowOff>62325</xdr:rowOff>
    </xdr:to>
    <xdr:pic>
      <xdr:nvPicPr>
        <xdr:cNvPr id="15" name="Picture 3">
          <a:extLst>
            <a:ext uri="{FF2B5EF4-FFF2-40B4-BE49-F238E27FC236}">
              <a16:creationId xmlns:a16="http://schemas.microsoft.com/office/drawing/2014/main" id="{B4F68AAB-626C-88A9-A7D5-7D7D8FEB2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88741" cy="7399750"/>
        </a:xfrm>
        <a:prstGeom prst="rect">
          <a:avLst/>
        </a:prstGeom>
      </xdr:spPr>
    </xdr:pic>
    <xdr:clientData/>
  </xdr:twoCellAnchor>
  <xdr:twoCellAnchor>
    <xdr:from>
      <xdr:col>0</xdr:col>
      <xdr:colOff>140758</xdr:colOff>
      <xdr:row>1</xdr:row>
      <xdr:rowOff>66675</xdr:rowOff>
    </xdr:from>
    <xdr:to>
      <xdr:col>0</xdr:col>
      <xdr:colOff>518583</xdr:colOff>
      <xdr:row>2</xdr:row>
      <xdr:rowOff>116417</xdr:rowOff>
    </xdr:to>
    <xdr:sp macro="" textlink="">
      <xdr:nvSpPr>
        <xdr:cNvPr id="19" name="Rectangle 4">
          <a:extLst>
            <a:ext uri="{FF2B5EF4-FFF2-40B4-BE49-F238E27FC236}">
              <a16:creationId xmlns:a16="http://schemas.microsoft.com/office/drawing/2014/main" id="{F46FBB7D-632D-4322-B535-E3A6E425F279}"/>
            </a:ext>
          </a:extLst>
        </xdr:cNvPr>
        <xdr:cNvSpPr/>
      </xdr:nvSpPr>
      <xdr:spPr>
        <a:xfrm>
          <a:off x="140758" y="310092"/>
          <a:ext cx="377825" cy="293158"/>
        </a:xfrm>
        <a:prstGeom prst="rect">
          <a:avLst/>
        </a:prstGeom>
        <a:solidFill>
          <a:srgbClr val="E5F6F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582706</xdr:colOff>
      <xdr:row>42</xdr:row>
      <xdr:rowOff>22412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AE6D19F0-EF12-B75E-00C5-511F88423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397996</xdr:colOff>
      <xdr:row>36</xdr:row>
      <xdr:rowOff>139506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B04DD4D-21A6-1886-01F7-5338108D1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25971" cy="8178606"/>
        </a:xfrm>
        <a:prstGeom prst="rect">
          <a:avLst/>
        </a:prstGeom>
      </xdr:spPr>
    </xdr:pic>
    <xdr:clientData/>
  </xdr:twoCellAnchor>
  <xdr:twoCellAnchor>
    <xdr:from>
      <xdr:col>0</xdr:col>
      <xdr:colOff>437028</xdr:colOff>
      <xdr:row>0</xdr:row>
      <xdr:rowOff>83296</xdr:rowOff>
    </xdr:from>
    <xdr:to>
      <xdr:col>0</xdr:col>
      <xdr:colOff>986118</xdr:colOff>
      <xdr:row>0</xdr:row>
      <xdr:rowOff>381000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7F7B7A27-6BA0-44B3-B0D8-9D3606150ACC}"/>
            </a:ext>
          </a:extLst>
        </xdr:cNvPr>
        <xdr:cNvSpPr/>
      </xdr:nvSpPr>
      <xdr:spPr>
        <a:xfrm>
          <a:off x="437028" y="83296"/>
          <a:ext cx="549090" cy="297704"/>
        </a:xfrm>
        <a:prstGeom prst="rect">
          <a:avLst/>
        </a:prstGeom>
        <a:solidFill>
          <a:srgbClr val="E5F6F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34CF-C38C-4040-9563-4EDB65CA45B9}">
  <dimension ref="A1:AC76"/>
  <sheetViews>
    <sheetView tabSelected="1" topLeftCell="E7" zoomScale="80" zoomScaleNormal="80" workbookViewId="0">
      <selection activeCell="K19" sqref="K19"/>
    </sheetView>
  </sheetViews>
  <sheetFormatPr defaultColWidth="8.81640625" defaultRowHeight="14.5" x14ac:dyDescent="0.35"/>
  <cols>
    <col min="1" max="1" width="39.81640625" customWidth="1"/>
    <col min="2" max="2" width="19.453125" customWidth="1"/>
    <col min="3" max="3" width="17.453125" customWidth="1"/>
    <col min="4" max="5" width="16" customWidth="1"/>
    <col min="6" max="6" width="15.453125" customWidth="1"/>
    <col min="7" max="7" width="18.81640625" customWidth="1"/>
    <col min="8" max="9" width="8.7265625" style="6"/>
    <col min="10" max="10" width="34.453125" customWidth="1"/>
    <col min="11" max="11" width="35.81640625" customWidth="1"/>
    <col min="12" max="12" width="17.453125" customWidth="1"/>
    <col min="13" max="13" width="14.7265625" customWidth="1"/>
    <col min="14" max="14" width="8.7265625" style="6"/>
  </cols>
  <sheetData>
    <row r="1" spans="1:29" x14ac:dyDescent="0.35">
      <c r="A1" s="83" t="s">
        <v>0</v>
      </c>
      <c r="B1" s="83"/>
      <c r="C1" s="83"/>
      <c r="D1" s="83"/>
      <c r="E1" s="83"/>
      <c r="F1" s="83"/>
      <c r="G1" s="83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35">
      <c r="A2" s="83"/>
      <c r="B2" s="83"/>
      <c r="C2" s="83"/>
      <c r="D2" s="83"/>
      <c r="E2" s="83"/>
      <c r="F2" s="83"/>
      <c r="G2" s="83"/>
      <c r="J2" s="6"/>
      <c r="K2" s="6"/>
      <c r="L2" s="6"/>
      <c r="M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36" customHeight="1" x14ac:dyDescent="0.35">
      <c r="A3" s="84"/>
      <c r="B3" s="84"/>
      <c r="C3" s="84"/>
      <c r="D3" s="84"/>
      <c r="E3" s="84"/>
      <c r="F3" s="84"/>
      <c r="G3" s="84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5.5" x14ac:dyDescent="0.35">
      <c r="A4" s="85" t="s">
        <v>1</v>
      </c>
      <c r="B4" s="87" t="s">
        <v>2</v>
      </c>
      <c r="C4" s="88"/>
      <c r="D4" s="87" t="s">
        <v>3</v>
      </c>
      <c r="E4" s="88"/>
      <c r="F4" s="89" t="s">
        <v>4</v>
      </c>
      <c r="G4" s="90"/>
      <c r="J4" s="77" t="s">
        <v>1</v>
      </c>
      <c r="K4" s="78" t="s">
        <v>2</v>
      </c>
      <c r="L4" s="79"/>
      <c r="M4" s="80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46.5" x14ac:dyDescent="0.35">
      <c r="A5" s="86"/>
      <c r="B5" s="56" t="s">
        <v>5</v>
      </c>
      <c r="C5" s="56" t="s">
        <v>6</v>
      </c>
      <c r="D5" s="56" t="s">
        <v>5</v>
      </c>
      <c r="E5" s="56" t="s">
        <v>6</v>
      </c>
      <c r="F5" s="56" t="s">
        <v>5</v>
      </c>
      <c r="G5" s="56" t="s">
        <v>6</v>
      </c>
      <c r="J5" s="77"/>
      <c r="K5" s="43" t="s">
        <v>7</v>
      </c>
      <c r="L5" s="43" t="s">
        <v>8</v>
      </c>
      <c r="M5" s="43" t="s">
        <v>9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47.25" customHeight="1" x14ac:dyDescent="0.35">
      <c r="A6" s="57" t="s">
        <v>10</v>
      </c>
      <c r="B6" s="58">
        <v>5.83</v>
      </c>
      <c r="C6" s="59">
        <v>4751</v>
      </c>
      <c r="D6" s="58">
        <v>5.48</v>
      </c>
      <c r="E6" s="59">
        <v>4534</v>
      </c>
      <c r="F6" s="60">
        <v>4.8600000000000003</v>
      </c>
      <c r="G6" s="61">
        <v>4200</v>
      </c>
      <c r="J6" s="4" t="s">
        <v>11</v>
      </c>
      <c r="K6" s="9">
        <v>277</v>
      </c>
      <c r="L6" s="9">
        <v>325</v>
      </c>
      <c r="M6" s="10">
        <f>K6/L6</f>
        <v>0.85230769230769232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5.5" x14ac:dyDescent="0.35">
      <c r="A7" s="57" t="s">
        <v>12</v>
      </c>
      <c r="B7" s="58">
        <v>5.87</v>
      </c>
      <c r="C7" s="59">
        <v>4656</v>
      </c>
      <c r="D7" s="58">
        <v>5.52</v>
      </c>
      <c r="E7" s="59">
        <v>4452</v>
      </c>
      <c r="F7" s="60">
        <v>5.13</v>
      </c>
      <c r="G7" s="61">
        <v>3140</v>
      </c>
      <c r="J7" s="4" t="s">
        <v>13</v>
      </c>
      <c r="K7" s="11">
        <v>3306</v>
      </c>
      <c r="L7" s="11">
        <v>3424</v>
      </c>
      <c r="M7" s="10">
        <f t="shared" ref="M7:M9" si="0">K7/L7</f>
        <v>0.9655373831775701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5.5" x14ac:dyDescent="0.35">
      <c r="A8" s="57" t="s">
        <v>14</v>
      </c>
      <c r="B8" s="58">
        <v>6.26</v>
      </c>
      <c r="C8" s="58">
        <v>676</v>
      </c>
      <c r="D8" s="58">
        <v>5.99</v>
      </c>
      <c r="E8" s="58">
        <v>673</v>
      </c>
      <c r="F8" s="60">
        <v>5.57</v>
      </c>
      <c r="G8" s="60">
        <v>678</v>
      </c>
      <c r="J8" s="4" t="s">
        <v>15</v>
      </c>
      <c r="K8" s="9">
        <v>267</v>
      </c>
      <c r="L8" s="9">
        <v>303</v>
      </c>
      <c r="M8" s="10">
        <f t="shared" si="0"/>
        <v>0.88118811881188119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5.5" x14ac:dyDescent="0.35">
      <c r="A9" s="57" t="s">
        <v>16</v>
      </c>
      <c r="B9" s="58">
        <v>6.27</v>
      </c>
      <c r="C9" s="58">
        <v>605</v>
      </c>
      <c r="D9" s="58">
        <v>5.99</v>
      </c>
      <c r="E9" s="58">
        <v>607</v>
      </c>
      <c r="F9" s="60">
        <v>5.39</v>
      </c>
      <c r="G9" s="60">
        <v>606</v>
      </c>
      <c r="J9" s="4" t="s">
        <v>17</v>
      </c>
      <c r="K9" s="9">
        <v>901</v>
      </c>
      <c r="L9" s="9">
        <v>1113</v>
      </c>
      <c r="M9" s="10">
        <f t="shared" si="0"/>
        <v>0.80952380952380953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5.5" x14ac:dyDescent="0.35">
      <c r="A10" s="57" t="s">
        <v>18</v>
      </c>
      <c r="B10" s="58">
        <v>6.2</v>
      </c>
      <c r="C10" s="58">
        <v>933</v>
      </c>
      <c r="D10" s="58">
        <v>5.94</v>
      </c>
      <c r="E10" s="58">
        <v>940</v>
      </c>
      <c r="F10" s="60">
        <v>5.21</v>
      </c>
      <c r="G10" s="60">
        <v>931</v>
      </c>
      <c r="J10" s="1" t="s">
        <v>19</v>
      </c>
      <c r="K10" s="2">
        <f>SUM(K7:K9)</f>
        <v>4474</v>
      </c>
      <c r="L10" s="2">
        <v>5165</v>
      </c>
      <c r="M10" s="3">
        <f>K10/L10</f>
        <v>0.86621490803484991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5.5" x14ac:dyDescent="0.35">
      <c r="A11" s="57" t="s">
        <v>20</v>
      </c>
      <c r="B11" s="58">
        <v>5.88</v>
      </c>
      <c r="C11" s="58">
        <v>976</v>
      </c>
      <c r="D11" s="58">
        <v>5.47</v>
      </c>
      <c r="E11" s="58">
        <v>958</v>
      </c>
      <c r="F11" s="60">
        <v>4.57</v>
      </c>
      <c r="G11" s="60">
        <v>925</v>
      </c>
      <c r="J11" s="5" t="s">
        <v>21</v>
      </c>
      <c r="K11" s="11">
        <v>4656</v>
      </c>
      <c r="L11" s="11">
        <v>5165</v>
      </c>
      <c r="M11" s="10">
        <f>K11/L11</f>
        <v>0.90145208131655374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5.5" x14ac:dyDescent="0.35">
      <c r="A12" s="57" t="s">
        <v>22</v>
      </c>
      <c r="B12" s="58">
        <v>5.32</v>
      </c>
      <c r="C12" s="59">
        <v>1466</v>
      </c>
      <c r="D12" s="58">
        <v>4.78</v>
      </c>
      <c r="E12" s="59">
        <v>1274</v>
      </c>
      <c r="F12" s="62" t="s">
        <v>23</v>
      </c>
      <c r="G12" s="62" t="s">
        <v>23</v>
      </c>
      <c r="J12" s="5" t="s">
        <v>24</v>
      </c>
      <c r="K12" s="11">
        <v>95</v>
      </c>
      <c r="L12" s="11">
        <v>5165</v>
      </c>
      <c r="M12" s="10">
        <f>95/5165</f>
        <v>1.8393030009680542E-2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5.5" x14ac:dyDescent="0.35">
      <c r="A13" s="57" t="s">
        <v>24</v>
      </c>
      <c r="B13" s="58">
        <v>3.76</v>
      </c>
      <c r="C13" s="59">
        <v>95</v>
      </c>
      <c r="D13" s="58">
        <v>3.21</v>
      </c>
      <c r="E13" s="59">
        <v>82</v>
      </c>
      <c r="F13" s="60">
        <v>4.03</v>
      </c>
      <c r="G13" s="61">
        <v>1060</v>
      </c>
      <c r="J13" s="5" t="s">
        <v>25</v>
      </c>
      <c r="K13" s="11">
        <f>5165-K12-K11</f>
        <v>414</v>
      </c>
      <c r="L13" s="11">
        <v>5165</v>
      </c>
      <c r="M13" s="10">
        <f>K13/L13</f>
        <v>8.0154888673765731E-2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31" x14ac:dyDescent="0.35">
      <c r="A14" s="57" t="s">
        <v>26</v>
      </c>
      <c r="B14" s="58">
        <v>5.87</v>
      </c>
      <c r="C14" s="59">
        <v>4666</v>
      </c>
      <c r="D14" s="58">
        <v>5.52</v>
      </c>
      <c r="E14" s="59">
        <v>4441</v>
      </c>
      <c r="F14" s="60">
        <v>4.91</v>
      </c>
      <c r="G14" s="61">
        <v>4078</v>
      </c>
      <c r="J14" s="6"/>
      <c r="K14" s="6"/>
      <c r="L14" s="6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15.5" x14ac:dyDescent="0.35">
      <c r="A15" s="57" t="s">
        <v>27</v>
      </c>
      <c r="B15" s="58">
        <v>3.81</v>
      </c>
      <c r="C15" s="58">
        <v>85</v>
      </c>
      <c r="D15" s="58">
        <v>3.39</v>
      </c>
      <c r="E15" s="58">
        <v>93</v>
      </c>
      <c r="F15" s="60">
        <v>2.9</v>
      </c>
      <c r="G15" s="60">
        <v>122</v>
      </c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5.5" x14ac:dyDescent="0.35">
      <c r="A16" s="57" t="s">
        <v>28</v>
      </c>
      <c r="B16" s="58">
        <v>6</v>
      </c>
      <c r="C16" s="59">
        <v>2504</v>
      </c>
      <c r="D16" s="58">
        <v>5.7</v>
      </c>
      <c r="E16" s="59">
        <v>2122</v>
      </c>
      <c r="F16" s="60">
        <v>5.09</v>
      </c>
      <c r="G16" s="61">
        <v>1833</v>
      </c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5.5" x14ac:dyDescent="0.35">
      <c r="A17" s="57" t="s">
        <v>13</v>
      </c>
      <c r="B17" s="58">
        <v>5.87</v>
      </c>
      <c r="C17" s="59">
        <v>3306</v>
      </c>
      <c r="D17" s="58">
        <v>5.52</v>
      </c>
      <c r="E17" s="59">
        <v>3226</v>
      </c>
      <c r="F17" s="60">
        <v>4.88</v>
      </c>
      <c r="G17" s="61">
        <v>3047</v>
      </c>
      <c r="J17" s="81" t="s">
        <v>1</v>
      </c>
      <c r="K17" s="67" t="s">
        <v>2</v>
      </c>
      <c r="L17" s="68"/>
      <c r="M17" s="6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29" x14ac:dyDescent="0.35">
      <c r="A18" s="57" t="s">
        <v>11</v>
      </c>
      <c r="B18" s="58">
        <v>5.21</v>
      </c>
      <c r="C18" s="58">
        <v>277</v>
      </c>
      <c r="D18" s="58">
        <v>4.79</v>
      </c>
      <c r="E18" s="58">
        <v>256</v>
      </c>
      <c r="F18" s="60">
        <v>4.47</v>
      </c>
      <c r="G18" s="60">
        <v>226</v>
      </c>
      <c r="J18" s="82"/>
      <c r="K18" s="53" t="s">
        <v>29</v>
      </c>
      <c r="L18" s="53" t="s">
        <v>30</v>
      </c>
      <c r="M18" s="54" t="s">
        <v>31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5.5" x14ac:dyDescent="0.35">
      <c r="A19" s="57" t="s">
        <v>15</v>
      </c>
      <c r="B19" s="58">
        <v>5.9</v>
      </c>
      <c r="C19" s="58">
        <v>267</v>
      </c>
      <c r="D19" s="58">
        <v>5.48</v>
      </c>
      <c r="E19" s="58">
        <v>260</v>
      </c>
      <c r="F19" s="60">
        <v>4.8899999999999997</v>
      </c>
      <c r="G19" s="60">
        <v>245</v>
      </c>
      <c r="J19" s="70" t="s">
        <v>32</v>
      </c>
      <c r="K19" s="45" t="s">
        <v>33</v>
      </c>
      <c r="L19" s="45">
        <v>69</v>
      </c>
      <c r="M19" s="55">
        <v>0.249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ht="15.5" x14ac:dyDescent="0.35">
      <c r="A20" s="57" t="s">
        <v>34</v>
      </c>
      <c r="B20" s="58">
        <v>5.85</v>
      </c>
      <c r="C20" s="59">
        <v>901</v>
      </c>
      <c r="D20" s="58">
        <v>5.56</v>
      </c>
      <c r="E20" s="58">
        <v>792</v>
      </c>
      <c r="F20" s="60">
        <v>4.87</v>
      </c>
      <c r="G20" s="60">
        <v>682</v>
      </c>
      <c r="J20" s="70"/>
      <c r="K20" s="44" t="s">
        <v>35</v>
      </c>
      <c r="L20" s="44">
        <v>28</v>
      </c>
      <c r="M20" s="48">
        <v>0.10099999999999999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9" ht="15.5" x14ac:dyDescent="0.35">
      <c r="A21" s="57" t="s">
        <v>17</v>
      </c>
      <c r="B21" s="58">
        <v>5.98</v>
      </c>
      <c r="C21" s="59">
        <v>843</v>
      </c>
      <c r="D21" s="58">
        <v>5.56</v>
      </c>
      <c r="E21" s="58">
        <v>792</v>
      </c>
      <c r="F21" s="60">
        <v>4.87</v>
      </c>
      <c r="G21" s="60">
        <v>682</v>
      </c>
      <c r="J21" s="70"/>
      <c r="K21" s="44" t="s">
        <v>36</v>
      </c>
      <c r="L21" s="44">
        <v>46</v>
      </c>
      <c r="M21" s="48">
        <v>0.16600000000000001</v>
      </c>
      <c r="O21" s="6"/>
      <c r="P21" s="6"/>
      <c r="Q21" s="6"/>
      <c r="R21" s="6"/>
      <c r="S21" s="6"/>
      <c r="T21" s="6"/>
      <c r="U21" s="6"/>
      <c r="V21" s="6"/>
    </row>
    <row r="22" spans="1:29" ht="15.5" x14ac:dyDescent="0.35">
      <c r="A22" s="63" t="s">
        <v>37</v>
      </c>
      <c r="B22" s="64">
        <v>3.88</v>
      </c>
      <c r="C22" s="64">
        <v>58</v>
      </c>
      <c r="D22" s="62" t="s">
        <v>23</v>
      </c>
      <c r="E22" s="62" t="s">
        <v>23</v>
      </c>
      <c r="F22" s="62" t="s">
        <v>23</v>
      </c>
      <c r="G22" s="62" t="s">
        <v>23</v>
      </c>
      <c r="J22" s="70"/>
      <c r="K22" s="44" t="s">
        <v>38</v>
      </c>
      <c r="L22" s="44">
        <v>128</v>
      </c>
      <c r="M22" s="48">
        <v>0.46200000000000002</v>
      </c>
      <c r="O22" s="6"/>
      <c r="P22" s="6"/>
      <c r="Q22" s="6"/>
      <c r="R22" s="6"/>
      <c r="S22" s="6"/>
      <c r="T22" s="6"/>
      <c r="U22" s="6"/>
      <c r="V22" s="6"/>
    </row>
    <row r="23" spans="1:29" ht="15.5" x14ac:dyDescent="0.35">
      <c r="A23" s="63" t="s">
        <v>39</v>
      </c>
      <c r="B23" s="64">
        <v>2.15</v>
      </c>
      <c r="C23" s="64">
        <v>49</v>
      </c>
      <c r="D23" s="62"/>
      <c r="E23" s="62"/>
      <c r="F23" s="62"/>
      <c r="G23" s="62"/>
      <c r="J23" s="70"/>
      <c r="K23" s="51" t="s">
        <v>40</v>
      </c>
      <c r="L23" s="51">
        <v>6</v>
      </c>
      <c r="M23" s="52">
        <v>2.2000000000000002E-2</v>
      </c>
      <c r="O23" s="6"/>
      <c r="P23" s="6"/>
      <c r="Q23" s="6"/>
      <c r="R23" s="6"/>
      <c r="S23" s="6"/>
      <c r="T23" s="6"/>
      <c r="U23" s="6"/>
      <c r="V23" s="6"/>
    </row>
    <row r="24" spans="1:29" s="6" customFormat="1" ht="16" x14ac:dyDescent="0.4">
      <c r="A24" s="65"/>
      <c r="B24" s="65"/>
      <c r="C24" s="65"/>
      <c r="D24" s="65"/>
      <c r="E24" s="65"/>
      <c r="F24" s="65"/>
      <c r="G24" s="65"/>
      <c r="J24" s="71" t="s">
        <v>41</v>
      </c>
      <c r="K24" s="46" t="s">
        <v>42</v>
      </c>
      <c r="L24" s="46">
        <v>1655</v>
      </c>
      <c r="M24" s="47">
        <v>0.501</v>
      </c>
    </row>
    <row r="25" spans="1:29" s="6" customFormat="1" ht="16" x14ac:dyDescent="0.4">
      <c r="A25" s="65"/>
      <c r="B25" s="65"/>
      <c r="C25" s="65"/>
      <c r="D25" s="65"/>
      <c r="E25" s="65"/>
      <c r="F25" s="65"/>
      <c r="G25" s="65"/>
      <c r="J25" s="70"/>
      <c r="K25" s="44" t="s">
        <v>43</v>
      </c>
      <c r="L25" s="44">
        <v>795</v>
      </c>
      <c r="M25" s="48">
        <v>0.24</v>
      </c>
    </row>
    <row r="26" spans="1:29" s="6" customFormat="1" ht="16" x14ac:dyDescent="0.4">
      <c r="A26" s="93" t="s">
        <v>44</v>
      </c>
      <c r="B26" s="93"/>
      <c r="C26" s="93"/>
      <c r="D26" s="93"/>
      <c r="E26" s="93"/>
      <c r="F26" s="93"/>
      <c r="G26" s="93"/>
      <c r="J26" s="70"/>
      <c r="K26" s="44" t="s">
        <v>45</v>
      </c>
      <c r="L26" s="44">
        <v>3</v>
      </c>
      <c r="M26" s="48">
        <v>1E-3</v>
      </c>
    </row>
    <row r="27" spans="1:29" ht="16" x14ac:dyDescent="0.4">
      <c r="A27" s="66"/>
      <c r="B27" s="91" t="s">
        <v>2</v>
      </c>
      <c r="C27" s="91"/>
      <c r="D27" s="91" t="s">
        <v>3</v>
      </c>
      <c r="E27" s="91"/>
      <c r="F27" s="92" t="s">
        <v>4</v>
      </c>
      <c r="G27" s="92"/>
      <c r="J27" s="70"/>
      <c r="K27" s="44" t="s">
        <v>46</v>
      </c>
      <c r="L27" s="44">
        <v>248</v>
      </c>
      <c r="M27" s="48">
        <v>7.4999999999999997E-2</v>
      </c>
      <c r="O27" s="6"/>
      <c r="P27" s="6"/>
      <c r="Q27" s="6"/>
      <c r="R27" s="6"/>
      <c r="S27" s="6"/>
      <c r="T27" s="6"/>
      <c r="U27" s="6"/>
      <c r="V27" s="6"/>
    </row>
    <row r="28" spans="1:29" ht="15.5" x14ac:dyDescent="0.35">
      <c r="A28" s="57" t="s">
        <v>14</v>
      </c>
      <c r="B28" s="73">
        <v>6.26</v>
      </c>
      <c r="C28" s="74"/>
      <c r="D28" s="75">
        <v>5.99</v>
      </c>
      <c r="E28" s="75"/>
      <c r="F28" s="75">
        <v>5.57</v>
      </c>
      <c r="G28" s="75"/>
      <c r="J28" s="70"/>
      <c r="K28" s="44" t="s">
        <v>47</v>
      </c>
      <c r="L28" s="44">
        <v>139</v>
      </c>
      <c r="M28" s="48">
        <v>4.2000000000000003E-2</v>
      </c>
      <c r="O28" s="6"/>
      <c r="P28" s="6"/>
      <c r="Q28" s="6"/>
      <c r="R28" s="6"/>
      <c r="S28" s="6"/>
      <c r="T28" s="6"/>
      <c r="U28" s="6"/>
      <c r="V28" s="6"/>
    </row>
    <row r="29" spans="1:29" ht="15.5" x14ac:dyDescent="0.35">
      <c r="A29" s="57" t="s">
        <v>16</v>
      </c>
      <c r="B29" s="73">
        <v>6.27</v>
      </c>
      <c r="C29" s="74"/>
      <c r="D29" s="75">
        <v>5.99</v>
      </c>
      <c r="E29" s="75"/>
      <c r="F29" s="75">
        <v>5.39</v>
      </c>
      <c r="G29" s="75"/>
      <c r="J29" s="70"/>
      <c r="K29" s="44" t="s">
        <v>48</v>
      </c>
      <c r="L29" s="44">
        <v>213</v>
      </c>
      <c r="M29" s="48">
        <v>6.4000000000000001E-2</v>
      </c>
      <c r="O29" s="6"/>
      <c r="P29" s="6"/>
      <c r="Q29" s="6"/>
      <c r="R29" s="6"/>
      <c r="S29" s="6"/>
      <c r="T29" s="6"/>
      <c r="U29" s="6"/>
      <c r="V29" s="6"/>
    </row>
    <row r="30" spans="1:29" ht="15.5" x14ac:dyDescent="0.35">
      <c r="A30" s="57" t="s">
        <v>18</v>
      </c>
      <c r="B30" s="73">
        <v>6.2</v>
      </c>
      <c r="C30" s="74"/>
      <c r="D30" s="75">
        <v>5.94</v>
      </c>
      <c r="E30" s="75"/>
      <c r="F30" s="75">
        <v>5.21</v>
      </c>
      <c r="G30" s="75"/>
      <c r="J30" s="70"/>
      <c r="K30" s="44" t="s">
        <v>49</v>
      </c>
      <c r="L30" s="44">
        <v>19</v>
      </c>
      <c r="M30" s="48">
        <v>6.0000000000000001E-3</v>
      </c>
      <c r="O30" s="6"/>
      <c r="P30" s="6"/>
      <c r="Q30" s="6"/>
      <c r="R30" s="6"/>
      <c r="S30" s="6"/>
      <c r="T30" s="6"/>
      <c r="U30" s="6"/>
      <c r="V30" s="6"/>
    </row>
    <row r="31" spans="1:29" ht="15.5" x14ac:dyDescent="0.35">
      <c r="A31" s="57" t="s">
        <v>20</v>
      </c>
      <c r="B31" s="73">
        <v>5.88</v>
      </c>
      <c r="C31" s="74"/>
      <c r="D31" s="75">
        <v>5.47</v>
      </c>
      <c r="E31" s="75"/>
      <c r="F31" s="75">
        <v>4.57</v>
      </c>
      <c r="G31" s="75"/>
      <c r="J31" s="70"/>
      <c r="K31" s="44" t="s">
        <v>50</v>
      </c>
      <c r="L31" s="44">
        <v>43</v>
      </c>
      <c r="M31" s="48">
        <v>1.3000000000000001E-2</v>
      </c>
      <c r="O31" s="6"/>
      <c r="P31" s="6"/>
      <c r="Q31" s="6"/>
      <c r="R31" s="6"/>
      <c r="S31" s="6"/>
      <c r="T31" s="6"/>
      <c r="U31" s="6"/>
      <c r="V31" s="6"/>
    </row>
    <row r="32" spans="1:29" ht="15.5" x14ac:dyDescent="0.35">
      <c r="A32" s="57" t="s">
        <v>22</v>
      </c>
      <c r="B32" s="73">
        <v>5.32</v>
      </c>
      <c r="C32" s="74"/>
      <c r="D32" s="75">
        <v>4.78</v>
      </c>
      <c r="E32" s="75"/>
      <c r="F32" s="76"/>
      <c r="G32" s="76"/>
      <c r="J32" s="70"/>
      <c r="K32" s="44" t="s">
        <v>51</v>
      </c>
      <c r="L32" s="44">
        <v>169</v>
      </c>
      <c r="M32" s="48">
        <v>5.0999999999999997E-2</v>
      </c>
      <c r="O32" s="6"/>
      <c r="P32" s="6"/>
      <c r="Q32" s="6"/>
      <c r="R32" s="6"/>
      <c r="S32" s="6"/>
      <c r="T32" s="6"/>
      <c r="U32" s="6"/>
      <c r="V32" s="6"/>
    </row>
    <row r="33" spans="10:13" s="6" customFormat="1" x14ac:dyDescent="0.35">
      <c r="J33" s="70"/>
      <c r="K33" s="51" t="s">
        <v>52</v>
      </c>
      <c r="L33" s="51">
        <v>22</v>
      </c>
      <c r="M33" s="52">
        <v>6.9999999999999993E-3</v>
      </c>
    </row>
    <row r="34" spans="10:13" s="6" customFormat="1" x14ac:dyDescent="0.35">
      <c r="J34" s="71" t="s">
        <v>15</v>
      </c>
      <c r="K34" s="46" t="s">
        <v>53</v>
      </c>
      <c r="L34" s="46">
        <v>2</v>
      </c>
      <c r="M34" s="47">
        <v>6.9999999999999993E-3</v>
      </c>
    </row>
    <row r="35" spans="10:13" s="6" customFormat="1" x14ac:dyDescent="0.35">
      <c r="J35" s="70"/>
      <c r="K35" s="44" t="s">
        <v>54</v>
      </c>
      <c r="L35" s="44">
        <v>33</v>
      </c>
      <c r="M35" s="48">
        <v>0.124</v>
      </c>
    </row>
    <row r="36" spans="10:13" s="6" customFormat="1" x14ac:dyDescent="0.35">
      <c r="J36" s="70"/>
      <c r="K36" s="44" t="s">
        <v>55</v>
      </c>
      <c r="L36" s="44">
        <v>29</v>
      </c>
      <c r="M36" s="48">
        <v>0.109</v>
      </c>
    </row>
    <row r="37" spans="10:13" s="6" customFormat="1" x14ac:dyDescent="0.35">
      <c r="J37" s="70"/>
      <c r="K37" s="44" t="s">
        <v>56</v>
      </c>
      <c r="L37" s="44">
        <v>199</v>
      </c>
      <c r="M37" s="48">
        <v>0.745</v>
      </c>
    </row>
    <row r="38" spans="10:13" s="6" customFormat="1" x14ac:dyDescent="0.35">
      <c r="J38" s="70"/>
      <c r="K38" s="44" t="s">
        <v>57</v>
      </c>
      <c r="L38" s="44">
        <v>1</v>
      </c>
      <c r="M38" s="48">
        <v>4.0000000000000001E-3</v>
      </c>
    </row>
    <row r="39" spans="10:13" s="6" customFormat="1" x14ac:dyDescent="0.35">
      <c r="J39" s="70"/>
      <c r="K39" s="51" t="s">
        <v>58</v>
      </c>
      <c r="L39" s="51">
        <v>3</v>
      </c>
      <c r="M39" s="52">
        <v>1.1000000000000001E-2</v>
      </c>
    </row>
    <row r="40" spans="10:13" s="6" customFormat="1" x14ac:dyDescent="0.35">
      <c r="J40" s="71" t="s">
        <v>59</v>
      </c>
      <c r="K40" s="46" t="s">
        <v>60</v>
      </c>
      <c r="L40" s="46">
        <v>227</v>
      </c>
      <c r="M40" s="47">
        <v>0.252</v>
      </c>
    </row>
    <row r="41" spans="10:13" s="6" customFormat="1" x14ac:dyDescent="0.35">
      <c r="J41" s="70"/>
      <c r="K41" s="44" t="s">
        <v>61</v>
      </c>
      <c r="L41" s="44">
        <v>72</v>
      </c>
      <c r="M41" s="48">
        <v>0.08</v>
      </c>
    </row>
    <row r="42" spans="10:13" s="6" customFormat="1" x14ac:dyDescent="0.35">
      <c r="J42" s="70"/>
      <c r="K42" s="44" t="s">
        <v>62</v>
      </c>
      <c r="L42" s="44">
        <v>319</v>
      </c>
      <c r="M42" s="48">
        <v>0.35399999999999998</v>
      </c>
    </row>
    <row r="43" spans="10:13" s="6" customFormat="1" x14ac:dyDescent="0.35">
      <c r="J43" s="70"/>
      <c r="K43" s="44" t="s">
        <v>63</v>
      </c>
      <c r="L43" s="44">
        <v>68</v>
      </c>
      <c r="M43" s="48">
        <v>7.4999999999999997E-2</v>
      </c>
    </row>
    <row r="44" spans="10:13" s="6" customFormat="1" x14ac:dyDescent="0.35">
      <c r="J44" s="70"/>
      <c r="K44" s="44" t="s">
        <v>64</v>
      </c>
      <c r="L44" s="44">
        <v>74</v>
      </c>
      <c r="M44" s="48">
        <v>8.199999999999999E-2</v>
      </c>
    </row>
    <row r="45" spans="10:13" s="6" customFormat="1" x14ac:dyDescent="0.35">
      <c r="J45" s="70"/>
      <c r="K45" s="44" t="s">
        <v>65</v>
      </c>
      <c r="L45" s="44">
        <v>58</v>
      </c>
      <c r="M45" s="48">
        <v>6.4000000000000001E-2</v>
      </c>
    </row>
    <row r="46" spans="10:13" s="6" customFormat="1" x14ac:dyDescent="0.35">
      <c r="J46" s="72"/>
      <c r="K46" s="49" t="s">
        <v>66</v>
      </c>
      <c r="L46" s="49">
        <v>83</v>
      </c>
      <c r="M46" s="50">
        <v>9.1999999999999998E-2</v>
      </c>
    </row>
    <row r="47" spans="10:13" s="6" customFormat="1" x14ac:dyDescent="0.35"/>
    <row r="48" spans="10:13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  <row r="55" s="6" customFormat="1" x14ac:dyDescent="0.35"/>
    <row r="56" s="6" customFormat="1" x14ac:dyDescent="0.35"/>
    <row r="57" s="6" customFormat="1" x14ac:dyDescent="0.35"/>
    <row r="58" s="6" customFormat="1" x14ac:dyDescent="0.35"/>
    <row r="59" s="6" customFormat="1" x14ac:dyDescent="0.35"/>
    <row r="60" s="6" customFormat="1" x14ac:dyDescent="0.35"/>
    <row r="61" s="6" customFormat="1" x14ac:dyDescent="0.35"/>
    <row r="62" s="6" customFormat="1" x14ac:dyDescent="0.35"/>
    <row r="63" s="6" customFormat="1" x14ac:dyDescent="0.35"/>
    <row r="64" s="6" customFormat="1" x14ac:dyDescent="0.35"/>
    <row r="65" spans="10:13" s="6" customFormat="1" x14ac:dyDescent="0.35"/>
    <row r="66" spans="10:13" s="6" customFormat="1" x14ac:dyDescent="0.35"/>
    <row r="67" spans="10:13" s="6" customFormat="1" x14ac:dyDescent="0.35"/>
    <row r="68" spans="10:13" s="6" customFormat="1" x14ac:dyDescent="0.35"/>
    <row r="69" spans="10:13" s="6" customFormat="1" x14ac:dyDescent="0.35"/>
    <row r="70" spans="10:13" s="6" customFormat="1" x14ac:dyDescent="0.35">
      <c r="J70"/>
      <c r="K70"/>
      <c r="L70"/>
      <c r="M70"/>
    </row>
    <row r="71" spans="10:13" s="6" customFormat="1" x14ac:dyDescent="0.35">
      <c r="J71"/>
      <c r="K71"/>
      <c r="L71"/>
      <c r="M71"/>
    </row>
    <row r="72" spans="10:13" s="6" customFormat="1" x14ac:dyDescent="0.35">
      <c r="J72"/>
      <c r="K72"/>
      <c r="L72"/>
      <c r="M72"/>
    </row>
    <row r="73" spans="10:13" s="6" customFormat="1" x14ac:dyDescent="0.35">
      <c r="J73"/>
      <c r="K73"/>
      <c r="L73"/>
      <c r="M73"/>
    </row>
    <row r="74" spans="10:13" s="6" customFormat="1" x14ac:dyDescent="0.35">
      <c r="J74"/>
      <c r="K74"/>
      <c r="L74"/>
      <c r="M74"/>
    </row>
    <row r="75" spans="10:13" s="6" customFormat="1" x14ac:dyDescent="0.35">
      <c r="J75"/>
      <c r="K75"/>
      <c r="L75"/>
      <c r="M75"/>
    </row>
    <row r="76" spans="10:13" s="6" customFormat="1" x14ac:dyDescent="0.35">
      <c r="J76"/>
      <c r="K76"/>
      <c r="L76"/>
      <c r="M76"/>
    </row>
  </sheetData>
  <sheetProtection algorithmName="SHA-512" hashValue="2QrgR104h5LoMUvAjdiT+2rosszHqrsVLMwdu7Ce829p1FmvjXiGGMITW7y7SV9hlZTYC1Bjtf2ebfN30b8OGQ==" saltValue="fZ3FbBUMhUswvlQ9vmvE9A==" spinCount="100000" sheet="1" objects="1" scenarios="1" selectLockedCells="1" selectUnlockedCells="1"/>
  <mergeCells count="32">
    <mergeCell ref="F29:G29"/>
    <mergeCell ref="A1:G3"/>
    <mergeCell ref="A4:A5"/>
    <mergeCell ref="B4:C4"/>
    <mergeCell ref="D4:E4"/>
    <mergeCell ref="F4:G4"/>
    <mergeCell ref="B27:C27"/>
    <mergeCell ref="D27:E27"/>
    <mergeCell ref="F27:G27"/>
    <mergeCell ref="A26:G26"/>
    <mergeCell ref="B32:C32"/>
    <mergeCell ref="D32:E32"/>
    <mergeCell ref="F32:G32"/>
    <mergeCell ref="J4:J5"/>
    <mergeCell ref="K4:M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K17:M17"/>
    <mergeCell ref="J19:J23"/>
    <mergeCell ref="J24:J33"/>
    <mergeCell ref="J34:J39"/>
    <mergeCell ref="J40:J46"/>
    <mergeCell ref="J17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B155-494B-45E7-875F-BF537628BD03}">
  <dimension ref="A3:D29"/>
  <sheetViews>
    <sheetView zoomScale="70" zoomScaleNormal="70" workbookViewId="0">
      <selection activeCell="Z12" sqref="Z12"/>
    </sheetView>
  </sheetViews>
  <sheetFormatPr defaultColWidth="8.7265625" defaultRowHeight="14.5" x14ac:dyDescent="0.35"/>
  <cols>
    <col min="1" max="16384" width="8.7265625" style="6"/>
  </cols>
  <sheetData>
    <row r="3" spans="1:4" x14ac:dyDescent="0.35">
      <c r="A3" s="12" t="s">
        <v>67</v>
      </c>
      <c r="B3" s="12" t="s">
        <v>68</v>
      </c>
      <c r="C3" s="12" t="s">
        <v>69</v>
      </c>
      <c r="D3" s="12" t="s">
        <v>70</v>
      </c>
    </row>
    <row r="4" spans="1:4" x14ac:dyDescent="0.35">
      <c r="A4" s="7" t="s">
        <v>71</v>
      </c>
      <c r="B4" s="13">
        <v>0.78</v>
      </c>
      <c r="C4" s="13">
        <v>0.17399999999999999</v>
      </c>
      <c r="D4" s="13">
        <v>4.4999999999999998E-2</v>
      </c>
    </row>
    <row r="5" spans="1:4" x14ac:dyDescent="0.35">
      <c r="A5" s="7" t="s">
        <v>72</v>
      </c>
      <c r="B5" s="13">
        <v>0.56999999999999995</v>
      </c>
      <c r="C5" s="13">
        <v>0.42199999999999999</v>
      </c>
      <c r="D5" s="13">
        <v>4.0000000000000001E-3</v>
      </c>
    </row>
    <row r="6" spans="1:4" x14ac:dyDescent="0.35">
      <c r="A6" s="7" t="s">
        <v>73</v>
      </c>
      <c r="B6" s="13">
        <v>0.71899999999999997</v>
      </c>
      <c r="C6" s="13">
        <v>0.26500000000000001</v>
      </c>
      <c r="D6" s="13">
        <v>1.6E-2</v>
      </c>
    </row>
    <row r="7" spans="1:4" x14ac:dyDescent="0.35">
      <c r="A7" s="7" t="s">
        <v>74</v>
      </c>
      <c r="B7" s="13">
        <v>0.85</v>
      </c>
      <c r="C7" s="13">
        <v>0.13900000000000001</v>
      </c>
      <c r="D7" s="13">
        <v>0.01</v>
      </c>
    </row>
    <row r="8" spans="1:4" x14ac:dyDescent="0.35">
      <c r="A8" s="7" t="s">
        <v>75</v>
      </c>
      <c r="B8" s="13">
        <v>0.79600000000000004</v>
      </c>
      <c r="C8" s="13">
        <v>0.19900000000000001</v>
      </c>
      <c r="D8" s="13">
        <v>5.0000000000000001E-3</v>
      </c>
    </row>
    <row r="9" spans="1:4" x14ac:dyDescent="0.35">
      <c r="A9" s="7" t="s">
        <v>76</v>
      </c>
      <c r="B9" s="13">
        <v>0.59</v>
      </c>
      <c r="C9" s="13">
        <v>0.41</v>
      </c>
      <c r="D9" s="13">
        <v>0</v>
      </c>
    </row>
    <row r="10" spans="1:4" x14ac:dyDescent="0.35">
      <c r="A10" s="7" t="s">
        <v>77</v>
      </c>
      <c r="B10" s="13">
        <v>0.83</v>
      </c>
      <c r="C10" s="13">
        <v>0.161</v>
      </c>
      <c r="D10" s="13">
        <v>5.0000000000000001E-3</v>
      </c>
    </row>
    <row r="11" spans="1:4" x14ac:dyDescent="0.35">
      <c r="A11" s="7" t="s">
        <v>78</v>
      </c>
      <c r="B11" s="13">
        <v>0.69</v>
      </c>
      <c r="C11" s="13">
        <v>0.309</v>
      </c>
      <c r="D11" s="13">
        <v>1E-3</v>
      </c>
    </row>
    <row r="29" spans="1:1" x14ac:dyDescent="0.35">
      <c r="A29" s="20"/>
    </row>
  </sheetData>
  <sheetProtection algorithmName="SHA-512" hashValue="ogf/PEkakyQLmlVoUxc2e2CSYAX+VIPke6Hv37woBEOkqvy/e+6tTx8FDzEWjWqvpq0FaIpTm/qIpM06GPbXfw==" saltValue="KPZ8N4XQBd9q9lGYeS9blg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92EC-BE81-41E9-A6C6-EAC6A20C0E89}">
  <dimension ref="A1:D15"/>
  <sheetViews>
    <sheetView workbookViewId="0">
      <selection activeCell="R11" sqref="R11"/>
    </sheetView>
  </sheetViews>
  <sheetFormatPr defaultColWidth="8.7265625" defaultRowHeight="14.5" x14ac:dyDescent="0.35"/>
  <cols>
    <col min="1" max="1" width="31.453125" style="6" customWidth="1"/>
    <col min="2" max="16384" width="8.7265625" style="6"/>
  </cols>
  <sheetData>
    <row r="1" spans="1:4" x14ac:dyDescent="0.35">
      <c r="A1" s="7" t="s">
        <v>67</v>
      </c>
      <c r="B1" s="7" t="s">
        <v>79</v>
      </c>
      <c r="C1" s="7" t="s">
        <v>80</v>
      </c>
      <c r="D1" s="7" t="s">
        <v>81</v>
      </c>
    </row>
    <row r="2" spans="1:4" x14ac:dyDescent="0.35">
      <c r="A2" s="7" t="s">
        <v>71</v>
      </c>
      <c r="B2" s="13">
        <v>0.78</v>
      </c>
      <c r="C2" s="13">
        <v>0.77600000000000002</v>
      </c>
      <c r="D2" s="13">
        <v>0.71599999999999997</v>
      </c>
    </row>
    <row r="3" spans="1:4" x14ac:dyDescent="0.35">
      <c r="A3" s="7" t="s">
        <v>72</v>
      </c>
      <c r="B3" s="13">
        <v>0.56999999999999995</v>
      </c>
      <c r="C3" s="13">
        <v>0.57899999999999996</v>
      </c>
      <c r="D3" s="13">
        <v>0.33700000000000002</v>
      </c>
    </row>
    <row r="4" spans="1:4" x14ac:dyDescent="0.35">
      <c r="A4" s="7" t="s">
        <v>73</v>
      </c>
      <c r="B4" s="13">
        <v>0.72</v>
      </c>
      <c r="C4" s="13">
        <v>0.72399999999999998</v>
      </c>
      <c r="D4" s="13">
        <v>0.48399999999999999</v>
      </c>
    </row>
    <row r="5" spans="1:4" x14ac:dyDescent="0.35">
      <c r="A5" s="7" t="s">
        <v>74</v>
      </c>
      <c r="B5" s="13">
        <v>0.85</v>
      </c>
      <c r="C5" s="13">
        <v>0.85599999999999998</v>
      </c>
      <c r="D5" s="13">
        <v>0.58899999999999997</v>
      </c>
    </row>
    <row r="6" spans="1:4" x14ac:dyDescent="0.35">
      <c r="A6" s="7" t="s">
        <v>75</v>
      </c>
      <c r="B6" s="13">
        <v>0.8</v>
      </c>
      <c r="C6" s="13">
        <v>0.80100000000000005</v>
      </c>
      <c r="D6" s="13">
        <v>0.58899999999999997</v>
      </c>
    </row>
    <row r="7" spans="1:4" x14ac:dyDescent="0.35">
      <c r="A7" s="7" t="s">
        <v>76</v>
      </c>
      <c r="B7" s="13">
        <v>0.59</v>
      </c>
      <c r="C7" s="13">
        <v>0.59499999999999997</v>
      </c>
      <c r="D7" s="13">
        <v>0.45300000000000001</v>
      </c>
    </row>
    <row r="8" spans="1:4" x14ac:dyDescent="0.35">
      <c r="A8" s="7" t="s">
        <v>77</v>
      </c>
      <c r="B8" s="13">
        <v>0.83</v>
      </c>
      <c r="C8" s="13">
        <v>0.84199999999999997</v>
      </c>
      <c r="D8" s="13">
        <v>0.432</v>
      </c>
    </row>
    <row r="9" spans="1:4" x14ac:dyDescent="0.35">
      <c r="A9" s="7" t="s">
        <v>78</v>
      </c>
      <c r="B9" s="13">
        <v>0.69</v>
      </c>
      <c r="C9" s="13">
        <v>0.70099999999999996</v>
      </c>
      <c r="D9" s="13">
        <v>0.158</v>
      </c>
    </row>
    <row r="12" spans="1:4" x14ac:dyDescent="0.35">
      <c r="A12" s="94" t="s">
        <v>82</v>
      </c>
      <c r="B12" s="94"/>
      <c r="C12" s="94"/>
    </row>
    <row r="13" spans="1:4" x14ac:dyDescent="0.35">
      <c r="A13" s="94"/>
      <c r="B13" s="94"/>
      <c r="C13" s="94"/>
    </row>
    <row r="14" spans="1:4" x14ac:dyDescent="0.35">
      <c r="A14" s="94"/>
      <c r="B14" s="94"/>
      <c r="C14" s="94"/>
    </row>
    <row r="15" spans="1:4" x14ac:dyDescent="0.35">
      <c r="A15" s="94"/>
      <c r="B15" s="94"/>
      <c r="C15" s="94"/>
    </row>
  </sheetData>
  <sheetProtection algorithmName="SHA-512" hashValue="105jngubEHgGreL/tZa5P/K7wRhWptaFY0x9auAE71fej02Gw7yRCMtO+Bp2fyX9xsbW2wo/bPdvdHaXP31A+A==" saltValue="3vpDYwlVV86UCoObeAD8rQ==" spinCount="100000" sheet="1" objects="1" scenarios="1" selectLockedCells="1" selectUnlockedCells="1"/>
  <mergeCells count="1">
    <mergeCell ref="A12:C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2135-CFE6-40C2-9C52-8ACF55C98BB3}">
  <dimension ref="A2:C4"/>
  <sheetViews>
    <sheetView workbookViewId="0">
      <selection activeCell="R11" sqref="R11:R12"/>
    </sheetView>
  </sheetViews>
  <sheetFormatPr defaultColWidth="8.7265625" defaultRowHeight="14.5" x14ac:dyDescent="0.35"/>
  <cols>
    <col min="1" max="16384" width="8.7265625" style="6"/>
  </cols>
  <sheetData>
    <row r="2" spans="1:3" x14ac:dyDescent="0.35">
      <c r="B2" s="6" t="s">
        <v>3</v>
      </c>
      <c r="C2" s="6" t="s">
        <v>2</v>
      </c>
    </row>
    <row r="3" spans="1:3" x14ac:dyDescent="0.35">
      <c r="A3" s="6" t="s">
        <v>83</v>
      </c>
      <c r="B3" s="6">
        <v>6</v>
      </c>
      <c r="C3" s="6">
        <v>6.3</v>
      </c>
    </row>
    <row r="4" spans="1:3" x14ac:dyDescent="0.35">
      <c r="A4" s="6" t="s">
        <v>84</v>
      </c>
      <c r="B4" s="6">
        <v>4.7</v>
      </c>
      <c r="C4" s="6">
        <v>5.3</v>
      </c>
    </row>
  </sheetData>
  <sheetProtection algorithmName="SHA-512" hashValue="MtycnZew/UmdHv5zAk4x9v3pOrAMxD1TT+DpjOgHkcI+QlNo0euk+quyTKlKmJ0bPsEiThP1POJz72FPbivmJw==" saltValue="4tsy8z3cJTnB/oWlDf9DHA==" spinCount="100000" sheet="1" objects="1" scenarios="1" selectLockedCells="1" selectUn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C334-C258-4EEB-93FA-4AA66D23D04F}">
  <dimension ref="A1:Q84"/>
  <sheetViews>
    <sheetView topLeftCell="A4" zoomScale="90" zoomScaleNormal="90" workbookViewId="0">
      <selection activeCell="T9" sqref="T9:T10"/>
    </sheetView>
  </sheetViews>
  <sheetFormatPr defaultColWidth="8.7265625" defaultRowHeight="15" customHeight="1" x14ac:dyDescent="0.35"/>
  <cols>
    <col min="1" max="1" width="28.26953125" style="6" customWidth="1"/>
    <col min="2" max="16384" width="8.7265625" style="6"/>
  </cols>
  <sheetData>
    <row r="1" spans="1:17" ht="18.5" x14ac:dyDescent="0.45">
      <c r="N1" s="21" t="s">
        <v>85</v>
      </c>
      <c r="O1" s="21" t="s">
        <v>86</v>
      </c>
      <c r="P1" s="21" t="s">
        <v>87</v>
      </c>
      <c r="Q1" s="21" t="s">
        <v>88</v>
      </c>
    </row>
    <row r="2" spans="1:17" ht="18.5" x14ac:dyDescent="0.45">
      <c r="A2" s="8"/>
      <c r="B2" s="7" t="s">
        <v>86</v>
      </c>
      <c r="C2" s="7" t="s">
        <v>87</v>
      </c>
      <c r="D2" s="7" t="s">
        <v>88</v>
      </c>
      <c r="N2" s="21">
        <v>0</v>
      </c>
      <c r="O2" s="22">
        <v>3.1E-2</v>
      </c>
      <c r="P2" s="22">
        <v>1.4999999999999999E-2</v>
      </c>
      <c r="Q2" s="22">
        <v>0.01</v>
      </c>
    </row>
    <row r="3" spans="1:17" ht="18.5" x14ac:dyDescent="0.45">
      <c r="A3" s="7" t="s">
        <v>78</v>
      </c>
      <c r="B3" s="13">
        <v>0.56000000000000005</v>
      </c>
      <c r="C3" s="13">
        <v>0.66</v>
      </c>
      <c r="D3" s="13">
        <v>0.69</v>
      </c>
      <c r="N3" s="21">
        <v>1</v>
      </c>
      <c r="O3" s="22">
        <v>5.8999999999999997E-2</v>
      </c>
      <c r="P3" s="22">
        <v>3.6999999999999998E-2</v>
      </c>
      <c r="Q3" s="22">
        <v>0.02</v>
      </c>
    </row>
    <row r="4" spans="1:17" ht="18.5" x14ac:dyDescent="0.45">
      <c r="A4" s="7" t="s">
        <v>77</v>
      </c>
      <c r="B4" s="13">
        <v>0.75</v>
      </c>
      <c r="C4" s="13">
        <v>0.81</v>
      </c>
      <c r="D4" s="13">
        <v>0.83</v>
      </c>
      <c r="N4" s="21">
        <v>2</v>
      </c>
      <c r="O4" s="22">
        <v>8.7999999999999995E-2</v>
      </c>
      <c r="P4" s="22">
        <v>5.6000000000000001E-2</v>
      </c>
      <c r="Q4" s="22">
        <v>0.04</v>
      </c>
    </row>
    <row r="5" spans="1:17" ht="18.5" x14ac:dyDescent="0.45">
      <c r="A5" s="7" t="s">
        <v>89</v>
      </c>
      <c r="B5" s="13">
        <v>0.46</v>
      </c>
      <c r="C5" s="13">
        <v>0.54</v>
      </c>
      <c r="D5" s="13">
        <v>0.59</v>
      </c>
      <c r="N5" s="21">
        <v>3</v>
      </c>
      <c r="O5" s="22">
        <v>0.10100000000000001</v>
      </c>
      <c r="P5" s="22">
        <v>8.1000000000000003E-2</v>
      </c>
      <c r="Q5" s="22">
        <v>7.0000000000000007E-2</v>
      </c>
    </row>
    <row r="6" spans="1:17" ht="18.5" x14ac:dyDescent="0.45">
      <c r="A6" s="7" t="s">
        <v>75</v>
      </c>
      <c r="B6" s="13">
        <v>0.7</v>
      </c>
      <c r="C6" s="13">
        <v>0.76</v>
      </c>
      <c r="D6" s="13">
        <v>0.8</v>
      </c>
      <c r="N6" s="21">
        <v>4</v>
      </c>
      <c r="O6" s="22">
        <v>0.13100000000000001</v>
      </c>
      <c r="P6" s="22">
        <v>0.112</v>
      </c>
      <c r="Q6" s="22">
        <v>0.1</v>
      </c>
    </row>
    <row r="7" spans="1:17" ht="18.5" x14ac:dyDescent="0.45">
      <c r="A7" s="7" t="s">
        <v>74</v>
      </c>
      <c r="B7" s="13">
        <v>0.71</v>
      </c>
      <c r="C7" s="13">
        <v>0.8</v>
      </c>
      <c r="D7" s="13">
        <v>0.85</v>
      </c>
      <c r="N7" s="21">
        <v>5</v>
      </c>
      <c r="O7" s="22">
        <v>0.154</v>
      </c>
      <c r="P7" s="22">
        <v>0.13400000000000001</v>
      </c>
      <c r="Q7" s="22">
        <v>0.13</v>
      </c>
    </row>
    <row r="8" spans="1:17" ht="18.5" x14ac:dyDescent="0.45">
      <c r="A8" s="7" t="s">
        <v>73</v>
      </c>
      <c r="B8" s="13">
        <v>0.52</v>
      </c>
      <c r="C8" s="13">
        <v>0.64</v>
      </c>
      <c r="D8" s="13">
        <v>0.72</v>
      </c>
      <c r="N8" s="21">
        <v>6</v>
      </c>
      <c r="O8" s="22">
        <v>0.154</v>
      </c>
      <c r="P8" s="22">
        <v>0.17599999999999999</v>
      </c>
      <c r="Q8" s="22">
        <v>0.17</v>
      </c>
    </row>
    <row r="9" spans="1:17" ht="18.5" x14ac:dyDescent="0.45">
      <c r="A9" s="7" t="s">
        <v>72</v>
      </c>
      <c r="B9" s="13">
        <v>0.46</v>
      </c>
      <c r="C9" s="13">
        <v>0.52</v>
      </c>
      <c r="D9" s="13">
        <v>0.56999999999999995</v>
      </c>
      <c r="N9" s="21">
        <v>7</v>
      </c>
      <c r="O9" s="22">
        <v>0.156</v>
      </c>
      <c r="P9" s="22">
        <v>0.19400000000000001</v>
      </c>
      <c r="Q9" s="22">
        <v>0.21</v>
      </c>
    </row>
    <row r="10" spans="1:17" ht="18.5" x14ac:dyDescent="0.45">
      <c r="A10" s="7" t="s">
        <v>90</v>
      </c>
      <c r="B10" s="13">
        <v>0.71</v>
      </c>
      <c r="C10" s="13">
        <v>0.75</v>
      </c>
      <c r="D10" s="13">
        <v>0.78</v>
      </c>
      <c r="N10" s="21">
        <v>8</v>
      </c>
      <c r="O10" s="22">
        <v>0.128</v>
      </c>
      <c r="P10" s="22">
        <v>0.19400000000000001</v>
      </c>
      <c r="Q10" s="22">
        <v>0.25</v>
      </c>
    </row>
    <row r="16" spans="1:17" ht="14.5" x14ac:dyDescent="0.35">
      <c r="A16" s="8"/>
      <c r="C16" s="7"/>
      <c r="D16" s="7"/>
    </row>
    <row r="17" spans="1:4" ht="14.5" x14ac:dyDescent="0.35">
      <c r="A17" s="7" t="s">
        <v>78</v>
      </c>
      <c r="B17" s="7" t="s">
        <v>86</v>
      </c>
      <c r="C17" s="13">
        <v>0.56000000000000005</v>
      </c>
      <c r="D17" s="13"/>
    </row>
    <row r="18" spans="1:4" ht="14.5" x14ac:dyDescent="0.35">
      <c r="A18" s="7" t="s">
        <v>77</v>
      </c>
      <c r="B18" s="7" t="s">
        <v>86</v>
      </c>
      <c r="C18" s="13">
        <v>0.75</v>
      </c>
      <c r="D18" s="13"/>
    </row>
    <row r="19" spans="1:4" ht="14.5" x14ac:dyDescent="0.35">
      <c r="A19" s="7" t="s">
        <v>89</v>
      </c>
      <c r="B19" s="7" t="s">
        <v>86</v>
      </c>
      <c r="C19" s="13">
        <v>0.46</v>
      </c>
      <c r="D19" s="13"/>
    </row>
    <row r="20" spans="1:4" ht="14.5" x14ac:dyDescent="0.35">
      <c r="A20" s="7" t="s">
        <v>75</v>
      </c>
      <c r="B20" s="7" t="s">
        <v>86</v>
      </c>
      <c r="C20" s="13">
        <v>0.7</v>
      </c>
      <c r="D20" s="13"/>
    </row>
    <row r="21" spans="1:4" ht="14.5" hidden="1" x14ac:dyDescent="0.35">
      <c r="A21" s="7" t="s">
        <v>74</v>
      </c>
      <c r="B21" s="7" t="s">
        <v>86</v>
      </c>
      <c r="C21" s="13">
        <v>0.71</v>
      </c>
      <c r="D21" s="13"/>
    </row>
    <row r="22" spans="1:4" ht="14.5" hidden="1" x14ac:dyDescent="0.35">
      <c r="A22" s="7" t="s">
        <v>73</v>
      </c>
      <c r="B22" s="7" t="s">
        <v>86</v>
      </c>
      <c r="C22" s="13">
        <v>0.52</v>
      </c>
      <c r="D22" s="13"/>
    </row>
    <row r="23" spans="1:4" ht="14.5" hidden="1" x14ac:dyDescent="0.35">
      <c r="A23" s="7" t="s">
        <v>72</v>
      </c>
      <c r="B23" s="7" t="s">
        <v>86</v>
      </c>
      <c r="C23" s="13">
        <v>0.46</v>
      </c>
      <c r="D23" s="13"/>
    </row>
    <row r="24" spans="1:4" ht="14.5" hidden="1" x14ac:dyDescent="0.35">
      <c r="A24" s="7" t="s">
        <v>90</v>
      </c>
      <c r="B24" s="7" t="s">
        <v>86</v>
      </c>
      <c r="C24" s="13">
        <v>0.71</v>
      </c>
      <c r="D24" s="13"/>
    </row>
    <row r="25" spans="1:4" ht="14.5" hidden="1" x14ac:dyDescent="0.35"/>
    <row r="26" spans="1:4" ht="14.5" hidden="1" x14ac:dyDescent="0.35">
      <c r="A26" s="7" t="s">
        <v>78</v>
      </c>
      <c r="B26" s="7" t="s">
        <v>87</v>
      </c>
      <c r="C26" s="13">
        <v>0.66</v>
      </c>
    </row>
    <row r="27" spans="1:4" ht="14.5" hidden="1" x14ac:dyDescent="0.35">
      <c r="A27" s="7" t="s">
        <v>77</v>
      </c>
      <c r="B27" s="7" t="s">
        <v>87</v>
      </c>
      <c r="C27" s="13">
        <v>0.81</v>
      </c>
    </row>
    <row r="28" spans="1:4" ht="14.5" hidden="1" x14ac:dyDescent="0.35">
      <c r="A28" s="7" t="s">
        <v>89</v>
      </c>
      <c r="B28" s="7" t="s">
        <v>87</v>
      </c>
      <c r="C28" s="13">
        <v>0.54</v>
      </c>
    </row>
    <row r="29" spans="1:4" ht="14.5" hidden="1" x14ac:dyDescent="0.35">
      <c r="A29" s="7" t="s">
        <v>75</v>
      </c>
      <c r="B29" s="7" t="s">
        <v>87</v>
      </c>
      <c r="C29" s="13">
        <v>0.76</v>
      </c>
    </row>
    <row r="30" spans="1:4" ht="14.5" hidden="1" x14ac:dyDescent="0.35">
      <c r="A30" s="7" t="s">
        <v>74</v>
      </c>
      <c r="B30" s="7" t="s">
        <v>87</v>
      </c>
      <c r="C30" s="13">
        <v>0.8</v>
      </c>
    </row>
    <row r="31" spans="1:4" ht="14.5" hidden="1" x14ac:dyDescent="0.35">
      <c r="A31" s="7" t="s">
        <v>73</v>
      </c>
      <c r="B31" s="7" t="s">
        <v>87</v>
      </c>
      <c r="C31" s="13">
        <v>0.64</v>
      </c>
    </row>
    <row r="32" spans="1:4" ht="14.5" hidden="1" x14ac:dyDescent="0.35">
      <c r="A32" s="7" t="s">
        <v>72</v>
      </c>
      <c r="B32" s="7" t="s">
        <v>87</v>
      </c>
      <c r="C32" s="13">
        <v>0.52</v>
      </c>
    </row>
    <row r="33" spans="1:3" ht="14.5" hidden="1" x14ac:dyDescent="0.35">
      <c r="A33" s="7" t="s">
        <v>90</v>
      </c>
      <c r="B33" s="7" t="s">
        <v>87</v>
      </c>
      <c r="C33" s="13">
        <v>0.75</v>
      </c>
    </row>
    <row r="34" spans="1:3" ht="14.5" hidden="1" x14ac:dyDescent="0.35"/>
    <row r="35" spans="1:3" ht="14.5" hidden="1" x14ac:dyDescent="0.35">
      <c r="A35" s="7" t="s">
        <v>78</v>
      </c>
      <c r="B35" s="7" t="s">
        <v>88</v>
      </c>
      <c r="C35" s="13">
        <v>0.69</v>
      </c>
    </row>
    <row r="36" spans="1:3" ht="14.5" hidden="1" x14ac:dyDescent="0.35">
      <c r="A36" s="7" t="s">
        <v>77</v>
      </c>
      <c r="B36" s="7" t="s">
        <v>88</v>
      </c>
      <c r="C36" s="13">
        <v>0.83</v>
      </c>
    </row>
    <row r="37" spans="1:3" ht="14.5" hidden="1" x14ac:dyDescent="0.35">
      <c r="A37" s="7" t="s">
        <v>89</v>
      </c>
      <c r="B37" s="7" t="s">
        <v>88</v>
      </c>
      <c r="C37" s="13">
        <v>0.59</v>
      </c>
    </row>
    <row r="38" spans="1:3" ht="14.5" hidden="1" x14ac:dyDescent="0.35">
      <c r="A38" s="7" t="s">
        <v>75</v>
      </c>
      <c r="B38" s="7" t="s">
        <v>88</v>
      </c>
      <c r="C38" s="13">
        <v>0.8</v>
      </c>
    </row>
    <row r="39" spans="1:3" ht="14.5" hidden="1" x14ac:dyDescent="0.35">
      <c r="A39" s="7" t="s">
        <v>74</v>
      </c>
      <c r="B39" s="7" t="s">
        <v>88</v>
      </c>
      <c r="C39" s="13">
        <v>0.85</v>
      </c>
    </row>
    <row r="40" spans="1:3" ht="14.5" hidden="1" x14ac:dyDescent="0.35">
      <c r="A40" s="7" t="s">
        <v>73</v>
      </c>
      <c r="B40" s="7" t="s">
        <v>88</v>
      </c>
      <c r="C40" s="13">
        <v>0.72</v>
      </c>
    </row>
    <row r="41" spans="1:3" ht="14.5" hidden="1" x14ac:dyDescent="0.35">
      <c r="A41" s="7" t="s">
        <v>72</v>
      </c>
      <c r="B41" s="7" t="s">
        <v>88</v>
      </c>
      <c r="C41" s="13">
        <v>0.56999999999999995</v>
      </c>
    </row>
    <row r="42" spans="1:3" ht="14.5" hidden="1" x14ac:dyDescent="0.35">
      <c r="A42" s="7" t="s">
        <v>90</v>
      </c>
      <c r="B42" s="7" t="s">
        <v>88</v>
      </c>
      <c r="C42" s="13">
        <v>0.78</v>
      </c>
    </row>
    <row r="43" spans="1:3" ht="14.5" hidden="1" x14ac:dyDescent="0.35"/>
    <row r="44" spans="1:3" ht="14.5" hidden="1" x14ac:dyDescent="0.35"/>
    <row r="57" spans="1:4" ht="14.5" hidden="1" x14ac:dyDescent="0.35"/>
    <row r="58" spans="1:4" ht="14.5" hidden="1" x14ac:dyDescent="0.35"/>
    <row r="59" spans="1:4" ht="14.5" hidden="1" x14ac:dyDescent="0.35"/>
    <row r="60" spans="1:4" ht="14.5" hidden="1" x14ac:dyDescent="0.35"/>
    <row r="61" spans="1:4" ht="14.5" hidden="1" x14ac:dyDescent="0.35"/>
    <row r="62" spans="1:4" ht="14.5" hidden="1" x14ac:dyDescent="0.35"/>
    <row r="63" spans="1:4" ht="14.5" hidden="1" x14ac:dyDescent="0.35">
      <c r="A63" s="8"/>
      <c r="B63" s="7" t="s">
        <v>86</v>
      </c>
      <c r="C63" s="7" t="s">
        <v>87</v>
      </c>
      <c r="D63" s="7" t="s">
        <v>88</v>
      </c>
    </row>
    <row r="64" spans="1:4" ht="14.5" hidden="1" x14ac:dyDescent="0.35">
      <c r="A64" s="7" t="s">
        <v>78</v>
      </c>
      <c r="B64" s="13">
        <v>0.56000000000000005</v>
      </c>
      <c r="C64" s="13">
        <v>0.66</v>
      </c>
      <c r="D64" s="13">
        <v>0.69</v>
      </c>
    </row>
    <row r="65" spans="1:4" ht="14.5" hidden="1" x14ac:dyDescent="0.35">
      <c r="A65" s="7" t="s">
        <v>77</v>
      </c>
      <c r="B65" s="13">
        <v>0.75</v>
      </c>
      <c r="C65" s="13">
        <v>0.81</v>
      </c>
      <c r="D65" s="13">
        <v>0.83</v>
      </c>
    </row>
    <row r="66" spans="1:4" ht="14.5" hidden="1" x14ac:dyDescent="0.35">
      <c r="A66" s="7" t="s">
        <v>89</v>
      </c>
      <c r="B66" s="13">
        <v>0.46</v>
      </c>
      <c r="C66" s="13">
        <v>0.54</v>
      </c>
      <c r="D66" s="13">
        <v>0.59</v>
      </c>
    </row>
    <row r="67" spans="1:4" ht="14.5" hidden="1" x14ac:dyDescent="0.35">
      <c r="A67" s="7" t="s">
        <v>75</v>
      </c>
      <c r="B67" s="13">
        <v>0.7</v>
      </c>
      <c r="C67" s="13">
        <v>0.76</v>
      </c>
      <c r="D67" s="13">
        <v>0.8</v>
      </c>
    </row>
    <row r="68" spans="1:4" ht="14.5" hidden="1" x14ac:dyDescent="0.35">
      <c r="A68" s="7" t="s">
        <v>74</v>
      </c>
      <c r="B68" s="13">
        <v>0.71</v>
      </c>
      <c r="C68" s="13">
        <v>0.8</v>
      </c>
      <c r="D68" s="13">
        <v>0.85</v>
      </c>
    </row>
    <row r="69" spans="1:4" ht="14.5" hidden="1" x14ac:dyDescent="0.35">
      <c r="A69" s="7" t="s">
        <v>73</v>
      </c>
      <c r="B69" s="13">
        <v>0.52</v>
      </c>
      <c r="C69" s="13">
        <v>0.64</v>
      </c>
      <c r="D69" s="13">
        <v>0.72</v>
      </c>
    </row>
    <row r="70" spans="1:4" ht="14.5" hidden="1" x14ac:dyDescent="0.35">
      <c r="A70" s="7" t="s">
        <v>72</v>
      </c>
      <c r="B70" s="13">
        <v>0.46</v>
      </c>
      <c r="C70" s="13">
        <v>0.52</v>
      </c>
      <c r="D70" s="13">
        <v>0.56999999999999995</v>
      </c>
    </row>
    <row r="71" spans="1:4" ht="14.5" hidden="1" x14ac:dyDescent="0.35">
      <c r="A71" s="7" t="s">
        <v>90</v>
      </c>
      <c r="B71" s="13">
        <v>0.71</v>
      </c>
      <c r="C71" s="13">
        <v>0.75</v>
      </c>
      <c r="D71" s="13">
        <v>0.78</v>
      </c>
    </row>
    <row r="72" spans="1:4" ht="14.5" hidden="1" x14ac:dyDescent="0.35"/>
    <row r="73" spans="1:4" ht="14.5" hidden="1" x14ac:dyDescent="0.35"/>
    <row r="74" spans="1:4" ht="14.5" hidden="1" x14ac:dyDescent="0.35"/>
    <row r="75" spans="1:4" ht="14.5" x14ac:dyDescent="0.35"/>
    <row r="76" spans="1:4" ht="14.5" x14ac:dyDescent="0.35"/>
    <row r="77" spans="1:4" ht="14.5" x14ac:dyDescent="0.35"/>
    <row r="78" spans="1:4" ht="14.5" x14ac:dyDescent="0.35"/>
    <row r="79" spans="1:4" ht="14.5" x14ac:dyDescent="0.35"/>
    <row r="80" spans="1:4" ht="14.5" x14ac:dyDescent="0.35"/>
    <row r="81" ht="14.5" x14ac:dyDescent="0.35"/>
    <row r="82" ht="14.5" x14ac:dyDescent="0.35"/>
    <row r="83" ht="14.5" x14ac:dyDescent="0.35"/>
    <row r="84" ht="14.5" x14ac:dyDescent="0.35"/>
  </sheetData>
  <sheetProtection algorithmName="SHA-512" hashValue="nLWD9ZDvqDPjb3hwCoxIOMrnTAcAdg6jflUlh60mkqCB8MQXtsU2MV5XlktxqIHsdq1eBN2nLgzJKr3PcZJvdA==" saltValue="e60Do98YsQ953uKsZkrigw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0759-E9B1-454C-92DB-8FBD062985D0}">
  <dimension ref="A2:F40"/>
  <sheetViews>
    <sheetView zoomScale="85" zoomScaleNormal="85" workbookViewId="0">
      <selection activeCell="R44" sqref="R44"/>
    </sheetView>
  </sheetViews>
  <sheetFormatPr defaultColWidth="8.81640625" defaultRowHeight="14.5" x14ac:dyDescent="0.35"/>
  <cols>
    <col min="1" max="1" width="26.81640625" style="6" customWidth="1"/>
    <col min="2" max="16384" width="8.81640625" style="6"/>
  </cols>
  <sheetData>
    <row r="2" spans="1:6" x14ac:dyDescent="0.35">
      <c r="A2" s="6" t="s">
        <v>91</v>
      </c>
      <c r="B2" s="6" t="s">
        <v>92</v>
      </c>
      <c r="C2" s="6" t="s">
        <v>93</v>
      </c>
      <c r="D2" s="6" t="s">
        <v>94</v>
      </c>
    </row>
    <row r="3" spans="1:6" x14ac:dyDescent="0.35">
      <c r="A3" s="6" t="s">
        <v>71</v>
      </c>
      <c r="B3" s="42">
        <v>0.85699999999999998</v>
      </c>
      <c r="C3" s="42">
        <v>0.80900000000000005</v>
      </c>
      <c r="D3" s="42">
        <v>0.68300000000000005</v>
      </c>
      <c r="F3" s="42">
        <v>0.17399999999999993</v>
      </c>
    </row>
    <row r="4" spans="1:6" x14ac:dyDescent="0.35">
      <c r="A4" s="6" t="s">
        <v>72</v>
      </c>
      <c r="B4" s="42">
        <v>0.623</v>
      </c>
      <c r="C4" s="42">
        <v>0.55279999999999996</v>
      </c>
      <c r="D4" s="42">
        <v>0.52900000000000003</v>
      </c>
      <c r="F4" s="42">
        <v>9.3999999999999972E-2</v>
      </c>
    </row>
    <row r="5" spans="1:6" x14ac:dyDescent="0.35">
      <c r="A5" s="6" t="s">
        <v>73</v>
      </c>
      <c r="B5" s="42">
        <v>0.69</v>
      </c>
      <c r="C5" s="42">
        <v>0.72199999999999998</v>
      </c>
      <c r="D5" s="42">
        <v>0.77500000000000002</v>
      </c>
      <c r="F5" s="42">
        <v>-8.5000000000000075E-2</v>
      </c>
    </row>
    <row r="6" spans="1:6" x14ac:dyDescent="0.35">
      <c r="A6" s="6" t="s">
        <v>74</v>
      </c>
      <c r="B6" s="42">
        <v>0.874</v>
      </c>
      <c r="C6" s="42">
        <v>0.86299999999999999</v>
      </c>
      <c r="D6" s="42">
        <v>0.86899999999999999</v>
      </c>
      <c r="F6" s="42">
        <v>5.0000000000000044E-3</v>
      </c>
    </row>
    <row r="7" spans="1:6" x14ac:dyDescent="0.35">
      <c r="A7" s="6" t="s">
        <v>75</v>
      </c>
      <c r="B7" s="42">
        <v>0.77800000000000002</v>
      </c>
      <c r="C7" s="42">
        <v>0.77900000000000003</v>
      </c>
      <c r="D7" s="42">
        <v>0.84799999999999998</v>
      </c>
      <c r="F7" s="42">
        <v>-6.9999999999999951E-2</v>
      </c>
    </row>
    <row r="8" spans="1:6" x14ac:dyDescent="0.35">
      <c r="A8" s="6" t="s">
        <v>89</v>
      </c>
      <c r="B8" s="42">
        <v>0.54300000000000004</v>
      </c>
      <c r="C8" s="42">
        <v>0.54700000000000004</v>
      </c>
      <c r="D8" s="42">
        <v>0.59899999999999998</v>
      </c>
      <c r="F8" s="42">
        <v>-5.5999999999999939E-2</v>
      </c>
    </row>
    <row r="9" spans="1:6" x14ac:dyDescent="0.35">
      <c r="A9" s="6" t="s">
        <v>77</v>
      </c>
      <c r="B9" s="42">
        <v>0.84</v>
      </c>
      <c r="C9" s="42">
        <v>0.84599999999999997</v>
      </c>
      <c r="D9" s="42">
        <v>0.90400000000000003</v>
      </c>
      <c r="F9" s="42">
        <v>-6.4000000000000057E-2</v>
      </c>
    </row>
    <row r="10" spans="1:6" x14ac:dyDescent="0.35">
      <c r="A10" s="6" t="s">
        <v>78</v>
      </c>
      <c r="B10" s="42">
        <v>0.66500000000000004</v>
      </c>
      <c r="C10" s="42">
        <v>0.71</v>
      </c>
      <c r="D10" s="42">
        <v>0.76200000000000001</v>
      </c>
      <c r="F10" s="42">
        <v>-9.6999999999999975E-2</v>
      </c>
    </row>
    <row r="31" spans="1:4" hidden="1" x14ac:dyDescent="0.35">
      <c r="A31" s="6" t="s">
        <v>91</v>
      </c>
      <c r="B31" s="6" t="s">
        <v>92</v>
      </c>
      <c r="C31" s="6" t="s">
        <v>93</v>
      </c>
      <c r="D31" s="6" t="s">
        <v>94</v>
      </c>
    </row>
    <row r="32" spans="1:4" hidden="1" x14ac:dyDescent="0.35">
      <c r="A32" s="6" t="s">
        <v>78</v>
      </c>
      <c r="B32" s="42">
        <v>0.66500000000000004</v>
      </c>
      <c r="C32" s="42">
        <v>0.71</v>
      </c>
      <c r="D32" s="42">
        <v>0.76200000000000001</v>
      </c>
    </row>
    <row r="33" spans="1:4" hidden="1" x14ac:dyDescent="0.35">
      <c r="A33" s="6" t="s">
        <v>77</v>
      </c>
      <c r="B33" s="42">
        <v>0.84</v>
      </c>
      <c r="C33" s="42">
        <v>0.84599999999999997</v>
      </c>
      <c r="D33" s="42">
        <v>0.90400000000000003</v>
      </c>
    </row>
    <row r="34" spans="1:4" hidden="1" x14ac:dyDescent="0.35">
      <c r="A34" s="6" t="s">
        <v>89</v>
      </c>
      <c r="B34" s="42">
        <v>0.54300000000000004</v>
      </c>
      <c r="C34" s="42">
        <v>0.54700000000000004</v>
      </c>
      <c r="D34" s="42">
        <v>0.59899999999999998</v>
      </c>
    </row>
    <row r="35" spans="1:4" hidden="1" x14ac:dyDescent="0.35">
      <c r="A35" s="6" t="s">
        <v>75</v>
      </c>
      <c r="B35" s="42">
        <v>0.77800000000000002</v>
      </c>
      <c r="C35" s="42">
        <v>0.77900000000000003</v>
      </c>
      <c r="D35" s="42">
        <v>0.84799999999999998</v>
      </c>
    </row>
    <row r="36" spans="1:4" hidden="1" x14ac:dyDescent="0.35">
      <c r="A36" s="6" t="s">
        <v>74</v>
      </c>
      <c r="B36" s="42">
        <v>0.874</v>
      </c>
      <c r="C36" s="42">
        <v>0.86299999999999999</v>
      </c>
      <c r="D36" s="42">
        <v>0.86899999999999999</v>
      </c>
    </row>
    <row r="37" spans="1:4" hidden="1" x14ac:dyDescent="0.35">
      <c r="A37" s="6" t="s">
        <v>73</v>
      </c>
      <c r="B37" s="42">
        <v>0.69</v>
      </c>
      <c r="C37" s="42">
        <v>0.72199999999999998</v>
      </c>
      <c r="D37" s="42">
        <v>0.77500000000000002</v>
      </c>
    </row>
    <row r="38" spans="1:4" hidden="1" x14ac:dyDescent="0.35">
      <c r="A38" s="6" t="s">
        <v>72</v>
      </c>
      <c r="B38" s="42">
        <v>0.623</v>
      </c>
      <c r="C38" s="42">
        <v>0.55279999999999996</v>
      </c>
      <c r="D38" s="42">
        <v>0.52900000000000003</v>
      </c>
    </row>
    <row r="39" spans="1:4" hidden="1" x14ac:dyDescent="0.35">
      <c r="A39" s="6" t="s">
        <v>71</v>
      </c>
      <c r="B39" s="42">
        <v>0.85699999999999998</v>
      </c>
      <c r="C39" s="42">
        <v>0.80900000000000005</v>
      </c>
      <c r="D39" s="42">
        <v>0.68300000000000005</v>
      </c>
    </row>
    <row r="40" spans="1:4" hidden="1" x14ac:dyDescent="0.35"/>
  </sheetData>
  <sheetProtection algorithmName="SHA-512" hashValue="+HanLl0t6+DzS08z4h7nhs0+1i+usa3vwaW1Xv2LX1jRjjhNN5G60K2U//3nrte2K8nUrI06Pa3OJ8KBAa8hGg==" saltValue="QpvMt8CEDY28o1dbwzKKxQ==" spinCount="100000" sheet="1" objects="1" scenarios="1"/>
  <sortState xmlns:xlrd2="http://schemas.microsoft.com/office/spreadsheetml/2017/richdata2" ref="A32:D39">
    <sortCondition ref="A32:A39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7D77-66F4-402A-AD1B-3A995E9780B6}">
  <dimension ref="A1:G12"/>
  <sheetViews>
    <sheetView zoomScale="85" zoomScaleNormal="85" workbookViewId="0">
      <selection activeCell="M8" sqref="M8"/>
    </sheetView>
  </sheetViews>
  <sheetFormatPr defaultColWidth="8.7265625" defaultRowHeight="14.5" x14ac:dyDescent="0.35"/>
  <cols>
    <col min="1" max="1" width="42" style="6" customWidth="1"/>
    <col min="2" max="2" width="16.453125" style="6" customWidth="1"/>
    <col min="3" max="3" width="16.81640625" style="6" customWidth="1"/>
    <col min="4" max="7" width="0" style="6" hidden="1" customWidth="1"/>
    <col min="8" max="16384" width="8.7265625" style="6"/>
  </cols>
  <sheetData>
    <row r="1" spans="1:7" ht="46.5" x14ac:dyDescent="0.35">
      <c r="A1" s="14" t="s">
        <v>95</v>
      </c>
    </row>
    <row r="2" spans="1:7" ht="31" x14ac:dyDescent="0.35">
      <c r="A2" s="6" t="s">
        <v>96</v>
      </c>
      <c r="B2" s="15" t="s">
        <v>97</v>
      </c>
      <c r="C2" s="16" t="s">
        <v>98</v>
      </c>
    </row>
    <row r="3" spans="1:7" ht="15.5" x14ac:dyDescent="0.35">
      <c r="A3" s="17" t="s">
        <v>99</v>
      </c>
      <c r="B3" s="18">
        <v>3.2</v>
      </c>
      <c r="C3" s="19">
        <v>5.9413629160063435</v>
      </c>
    </row>
    <row r="4" spans="1:7" ht="31" x14ac:dyDescent="0.35">
      <c r="A4" s="17" t="s">
        <v>100</v>
      </c>
      <c r="B4" s="18">
        <v>3.1</v>
      </c>
      <c r="C4" s="19">
        <v>6</v>
      </c>
    </row>
    <row r="8" spans="1:7" ht="18" x14ac:dyDescent="0.35">
      <c r="A8" s="95" t="s">
        <v>101</v>
      </c>
      <c r="B8" s="95"/>
      <c r="C8" s="95"/>
      <c r="D8" s="95"/>
      <c r="E8" s="95"/>
      <c r="F8" s="95"/>
      <c r="G8" s="23"/>
    </row>
    <row r="9" spans="1:7" ht="46.5" x14ac:dyDescent="0.35">
      <c r="A9" s="24" t="s">
        <v>102</v>
      </c>
      <c r="B9" s="25" t="s">
        <v>103</v>
      </c>
      <c r="C9" s="26" t="s">
        <v>104</v>
      </c>
      <c r="D9" s="26" t="s">
        <v>105</v>
      </c>
      <c r="E9" s="26" t="s">
        <v>106</v>
      </c>
      <c r="F9" s="27" t="s">
        <v>107</v>
      </c>
      <c r="G9" s="28"/>
    </row>
    <row r="10" spans="1:7" ht="15.5" x14ac:dyDescent="0.35">
      <c r="A10" s="29" t="s">
        <v>108</v>
      </c>
      <c r="B10" s="30">
        <v>2249</v>
      </c>
      <c r="C10" s="31">
        <v>0</v>
      </c>
      <c r="D10" s="31">
        <v>8</v>
      </c>
      <c r="E10" s="32">
        <v>6.0137839039573109</v>
      </c>
      <c r="F10" s="33">
        <v>1.82711057441702</v>
      </c>
      <c r="G10" s="28"/>
    </row>
    <row r="11" spans="1:7" ht="15.5" x14ac:dyDescent="0.35">
      <c r="A11" s="34" t="s">
        <v>109</v>
      </c>
      <c r="B11" s="35">
        <v>2249</v>
      </c>
      <c r="C11" s="36">
        <v>0</v>
      </c>
      <c r="D11" s="36">
        <v>8</v>
      </c>
      <c r="E11" s="28">
        <v>3.1027123165851518</v>
      </c>
      <c r="F11" s="37">
        <v>2.0565053295129871</v>
      </c>
      <c r="G11" s="28"/>
    </row>
    <row r="12" spans="1:7" ht="15.5" x14ac:dyDescent="0.35">
      <c r="A12" s="38" t="s">
        <v>110</v>
      </c>
      <c r="B12" s="39">
        <v>2249</v>
      </c>
      <c r="C12" s="40"/>
      <c r="D12" s="40"/>
      <c r="E12" s="40"/>
      <c r="F12" s="41"/>
      <c r="G12" s="28"/>
    </row>
  </sheetData>
  <sheetProtection algorithmName="SHA-512" hashValue="x/G2GEdUiln4CdG3fW5tS5wRXlXhQOmjE3uFE6ygY7Y9qeqdyyE42r8eaS3kQYjYCpIrFYbFfwFtkT9FDLPElw==" saltValue="+LoxY+rCwzPG/kg+X1rEjw==" spinCount="100000" sheet="1" objects="1" scenarios="1" selectLockedCells="1" selectUnlockedCells="1"/>
  <mergeCells count="1">
    <mergeCell ref="A8:F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</documentManagement>
</p:properties>
</file>

<file path=customXml/itemProps1.xml><?xml version="1.0" encoding="utf-8"?>
<ds:datastoreItem xmlns:ds="http://schemas.openxmlformats.org/officeDocument/2006/customXml" ds:itemID="{778518CF-E243-487C-ACAE-4044ADBD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02F04-26C8-4122-956D-D18A2B6E3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C8F0A7-334F-413F-8D1F-C2DE7EFE6602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75ca23ed-fdba-4544-8426-dc162b381dbf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cafaf9b-d454-49bb-87af-d4a193bcac6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averages</vt:lpstr>
      <vt:lpstr>8GBs</vt:lpstr>
      <vt:lpstr>Hub</vt:lpstr>
      <vt:lpstr>Hubwave</vt:lpstr>
      <vt:lpstr>Trend</vt:lpstr>
      <vt:lpstr>Disadvantage</vt:lpstr>
      <vt:lpstr>Disadvantage longitudinal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Heseltine</dc:creator>
  <cp:keywords/>
  <dc:description/>
  <cp:lastModifiedBy>Resha Bhatt</cp:lastModifiedBy>
  <cp:revision/>
  <dcterms:created xsi:type="dcterms:W3CDTF">2024-08-28T10:50:26Z</dcterms:created>
  <dcterms:modified xsi:type="dcterms:W3CDTF">2024-10-17T16:08:17Z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