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6.xml" ContentType="application/vnd.openxmlformats-officedocument.themeOverride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7.xml" ContentType="application/vnd.openxmlformats-officedocument.themeOverride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8.xml" ContentType="application/vnd.openxmlformats-officedocument.themeOverride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9.xml" ContentType="application/vnd.openxmlformats-officedocument.themeOverride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0.xml" ContentType="application/vnd.openxmlformats-officedocument.themeOverride+xml"/>
  <Override PartName="/xl/drawings/drawing20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21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22.xml" ContentType="application/vnd.openxmlformats-officedocument.themeOverride+xml"/>
  <Override PartName="/xl/drawings/drawing21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3.xml" ContentType="application/vnd.openxmlformats-officedocument.themeOverride+xml"/>
  <Override PartName="/xl/drawings/drawing22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4.xml" ContentType="application/vnd.openxmlformats-officedocument.themeOverride+xml"/>
  <Override PartName="/xl/drawings/drawing23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5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6.xml" ContentType="application/vnd.openxmlformats-officedocument.themeOverride+xml"/>
  <Override PartName="/xl/drawings/drawing24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7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shFuller\Downloads\"/>
    </mc:Choice>
  </mc:AlternateContent>
  <xr:revisionPtr revIDLastSave="0" documentId="8_{3B6D3B5F-1FAB-48BA-93B8-C8B918D0E825}" xr6:coauthVersionLast="47" xr6:coauthVersionMax="47" xr10:uidLastSave="{00000000-0000-0000-0000-000000000000}"/>
  <bookViews>
    <workbookView xWindow="-110" yWindow="-110" windowWidth="19420" windowHeight="11500" firstSheet="19" activeTab="24" xr2:uid="{00000000-000D-0000-FFFF-FFFF00000000}"/>
  </bookViews>
  <sheets>
    <sheet name="College Sample Descriptives" sheetId="1" r:id="rId1"/>
    <sheet name="GB1" sheetId="2" r:id="rId2"/>
    <sheet name="GB1type" sheetId="3" r:id="rId3"/>
    <sheet name="G1B ITP" sheetId="29" r:id="rId4"/>
    <sheet name="GB2" sheetId="4" r:id="rId5"/>
    <sheet name="GB2type" sheetId="5" r:id="rId6"/>
    <sheet name="GB2 ITP" sheetId="30" r:id="rId7"/>
    <sheet name="GB3" sheetId="6" r:id="rId8"/>
    <sheet name="GB3type" sheetId="7" r:id="rId9"/>
    <sheet name="GB3 ITP" sheetId="31" r:id="rId10"/>
    <sheet name="GB4" sheetId="8" r:id="rId11"/>
    <sheet name="GB4type" sheetId="9" r:id="rId12"/>
    <sheet name="GB4 ITP" sheetId="32" r:id="rId13"/>
    <sheet name="GB5" sheetId="10" r:id="rId14"/>
    <sheet name="GB5type" sheetId="11" r:id="rId15"/>
    <sheet name="GB5 ITP" sheetId="33" r:id="rId16"/>
    <sheet name="GB6" sheetId="12" r:id="rId17"/>
    <sheet name="GB6type" sheetId="13" r:id="rId18"/>
    <sheet name="GB6 ITP" sheetId="34" r:id="rId19"/>
    <sheet name="GB7" sheetId="14" r:id="rId20"/>
    <sheet name="GB7type" sheetId="15" r:id="rId21"/>
    <sheet name="GB7 ITP" sheetId="35" r:id="rId22"/>
    <sheet name="GB8" sheetId="17" r:id="rId23"/>
    <sheet name="GB8type" sheetId="18" r:id="rId24"/>
    <sheet name="GB8 ITP" sheetId="36" r:id="rId2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7" l="1"/>
  <c r="I21" i="7"/>
  <c r="H33" i="7"/>
  <c r="I33" i="7"/>
  <c r="O21" i="7" l="1" a="1"/>
  <c r="O21" i="7" l="1"/>
  <c r="Q28" i="7"/>
  <c r="P28" i="7"/>
  <c r="Q27" i="7"/>
  <c r="P27" i="7"/>
  <c r="Q26" i="7"/>
  <c r="P26" i="7"/>
  <c r="Q25" i="7"/>
  <c r="P25" i="7"/>
  <c r="P23" i="7"/>
  <c r="Q24" i="7"/>
  <c r="Q23" i="7"/>
  <c r="P24" i="7"/>
  <c r="O4" i="7" l="1" a="1"/>
  <c r="O4" i="7" s="1"/>
  <c r="H4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<sst xmlns="http://schemas.openxmlformats.org/spreadsheetml/2006/main" count="552" uniqueCount="175">
  <si>
    <t/>
  </si>
  <si>
    <t>N</t>
  </si>
  <si>
    <t>Valid</t>
  </si>
  <si>
    <t>Missing</t>
  </si>
  <si>
    <t>Frequency</t>
  </si>
  <si>
    <t>Percent</t>
  </si>
  <si>
    <t>Academy 16 to 19 sponsor led</t>
  </si>
  <si>
    <t>Academy 16-19 converter</t>
  </si>
  <si>
    <t>Free schools 16 to 19</t>
  </si>
  <si>
    <t>Further education</t>
  </si>
  <si>
    <t>Higher education institutions</t>
  </si>
  <si>
    <t>Sixth form centres</t>
  </si>
  <si>
    <t>Total</t>
  </si>
  <si>
    <t>College type</t>
  </si>
  <si>
    <t>Sixth form, 16-19 Academy/Free School</t>
  </si>
  <si>
    <t>FE</t>
  </si>
  <si>
    <t>Art, Design and Performing Arts College</t>
  </si>
  <si>
    <t>General Further Education College</t>
  </si>
  <si>
    <t>Land-Based College</t>
  </si>
  <si>
    <t>Not applicable</t>
  </si>
  <si>
    <t>Sixth Form College (General)</t>
  </si>
  <si>
    <t>Sixth Form College (Voluntary Aided)</t>
  </si>
  <si>
    <t>Sixth Form College (Voluntary Controlled)</t>
  </si>
  <si>
    <t>Specialist Designated College</t>
  </si>
  <si>
    <t>Cases</t>
  </si>
  <si>
    <t>Count</t>
  </si>
  <si>
    <t>Yes</t>
  </si>
  <si>
    <t>No</t>
  </si>
  <si>
    <t>Don't know</t>
  </si>
  <si>
    <t>% within College type</t>
  </si>
  <si>
    <t>A few (1-25%)</t>
  </si>
  <si>
    <t>Most (51-75%)</t>
  </si>
  <si>
    <t>Overwhelming Majority (76-99%)</t>
  </si>
  <si>
    <t>All</t>
  </si>
  <si>
    <t>I don't know</t>
  </si>
  <si>
    <t>BM3C - Career programme actively seeks to raise the aspirations of all learners</t>
  </si>
  <si>
    <t>BM3C - Career programme challenges stereotypical thinking (in terms of gender, etc)</t>
  </si>
  <si>
    <t>BM3C - Keep records on each learner’s experiences of career and enterprise activity</t>
  </si>
  <si>
    <t>BM3C - Enable learners to have access to records about their own careers and enterprise experiences</t>
  </si>
  <si>
    <t>BM3C - Integrate records of learners participation in careers at previous education stages</t>
  </si>
  <si>
    <t>BM3C - Collect and maintain data for each learner on their destinations after they leave</t>
  </si>
  <si>
    <t>BM3C - Share data with the local authority on learner transitions and destinations</t>
  </si>
  <si>
    <t>BM3C - Work proactively with the local authority and careers advisers for SEND learners</t>
  </si>
  <si>
    <t>Neither agree nor disagree</t>
  </si>
  <si>
    <t>Agree</t>
  </si>
  <si>
    <t>Strongly agree</t>
  </si>
  <si>
    <t>BM3C - Career programme actively seeks to raise the aspirations of all learners * College type</t>
  </si>
  <si>
    <t>BM3C - Career programme challenges stereotypical thinking (in terms of gender, etc) * College type</t>
  </si>
  <si>
    <t>BM3C - Keep records on each learner’s experiences of career and enterprise activity * College type</t>
  </si>
  <si>
    <t>BM3C - Enable learners to have access to records about their own careers and enterprise experiences * College type</t>
  </si>
  <si>
    <t>BM3C - Integrate records of learners participation in careers at previous education stages * College type</t>
  </si>
  <si>
    <t>BM3C - Collect and maintain data for each learner on their destinations after they leave * College type</t>
  </si>
  <si>
    <t>BM3C - Share data with the local authority on learner transitions and destinations * College type</t>
  </si>
  <si>
    <t>BM3C - Work proactively with the local authority and careers advisers for SEND learners * College type</t>
  </si>
  <si>
    <t>BM3C - Career programme actively seeks to raise the aspirations of all learners * College type Crosstabulation</t>
  </si>
  <si>
    <t>BM3C - Career programme challenges stereotypical thinking (in terms of gender, etc) * College type Crosstabulation</t>
  </si>
  <si>
    <t>BM3C - Keep records on each learner’s experiences of career and enterprise activity * College type Crosstabulation</t>
  </si>
  <si>
    <t>BM3C - Enable learners to have access to records about their own careers and enterprise experiences * College type Crosstabulation</t>
  </si>
  <si>
    <t>BM3C - Integrate records of learners participation in careers at previous education stages * College type Crosstabulation</t>
  </si>
  <si>
    <t>BM3C - Collect and maintain data for each learner on their destinations after they leave * College type Crosstabulation</t>
  </si>
  <si>
    <t>BM3C - Share data with the local authority on learner transitions and destinations * College type Crosstabulation</t>
  </si>
  <si>
    <t>BM3C - Work proactively with the local authority and careers advisers for SEND learners * College type Crosstabulation</t>
  </si>
  <si>
    <t>Some (26-50%)</t>
  </si>
  <si>
    <t>None (0%)</t>
  </si>
  <si>
    <t>Careers programme is written down</t>
  </si>
  <si>
    <t>Careers programme is approved by the governors</t>
  </si>
  <si>
    <t>Careers programme has explicit backing of senior leadership</t>
  </si>
  <si>
    <t>Careers programme has resources/funding allocated to it</t>
  </si>
  <si>
    <t>Careers programme is regularly monitored</t>
  </si>
  <si>
    <t>Careers programme has strategic and operational elements</t>
  </si>
  <si>
    <t>Careers programme is published on website</t>
  </si>
  <si>
    <t>Website has information aimed at learners</t>
  </si>
  <si>
    <t>Website has information aimed at college staff</t>
  </si>
  <si>
    <t>Website has information aimed at employers</t>
  </si>
  <si>
    <t>Website has information aimed at parents/carers</t>
  </si>
  <si>
    <t>Website has information aimed at other agencies</t>
  </si>
  <si>
    <t>Careers programme evaluated at least every 3 years</t>
  </si>
  <si>
    <t>Evaluation of programme includes feedback from learners</t>
  </si>
  <si>
    <t>Evaluation of programme includes feedback from college staff</t>
  </si>
  <si>
    <t>Evaluation of programme includes feedback from employers</t>
  </si>
  <si>
    <t>Evaluation of programme includes feedback from parents/carers</t>
  </si>
  <si>
    <t>College has a Careers Leader</t>
  </si>
  <si>
    <t>2018/19 (239 colleges)</t>
  </si>
  <si>
    <t>2020/21 (234 colleges)</t>
  </si>
  <si>
    <t>2021/22 (239 colleges)</t>
  </si>
  <si>
    <t>2022/23 (254 colleges)</t>
  </si>
  <si>
    <t>2023/24 (256 colleges)</t>
  </si>
  <si>
    <t>Parents/carers are encouraged to access LMI, study options and career paths information to inform support for children</t>
  </si>
  <si>
    <t>76-100% learners use labour market information during programme of study</t>
  </si>
  <si>
    <t>All students (100%)</t>
  </si>
  <si>
    <t>Majority of students (76-99%)</t>
  </si>
  <si>
    <t>Most students (51-75%)</t>
  </si>
  <si>
    <t>Some students (26-50%)</t>
  </si>
  <si>
    <t>A few students (1-25%)</t>
  </si>
  <si>
    <t>College works proactively with LA/careers advisers around the careers guidance and progression of vulnerable and SEND learners</t>
  </si>
  <si>
    <t>College shares accurate and timely data with the local authority on learner transitions and destinations</t>
  </si>
  <si>
    <t>College collects and maintains accurate data for each learner on their destinations for 3 years after they leave college</t>
  </si>
  <si>
    <t xml:space="preserve">College integrates records of learners' participation in careers programmes at previous stages of education </t>
  </si>
  <si>
    <t>College enables learners to access accurate records about their own careers and enterprise experiences</t>
  </si>
  <si>
    <t>College keeps systematic records on experiences of career and enterprise activity</t>
  </si>
  <si>
    <t xml:space="preserve">Career programme challenges stereotypical thinking </t>
  </si>
  <si>
    <t xml:space="preserve">Career programme actively seeks to raise the aspirations of all learners </t>
  </si>
  <si>
    <t>76-100% learners are aware of the importance of Maths for their career</t>
  </si>
  <si>
    <t>76-100% learners are aware of the importance of English for their career</t>
  </si>
  <si>
    <t>76-100% learners have experienced curriculum learning that highlights the relevance of their subject to future career paths</t>
  </si>
  <si>
    <t>Less than half (0-50%)</t>
  </si>
  <si>
    <t>College records and takes account of learners’ part-time employment and influence on their development</t>
  </si>
  <si>
    <t>76-100% learners have at least 2 encounters every year they are at college</t>
  </si>
  <si>
    <t>76-100% learners have at least 1 encounter through the curriculum every year</t>
  </si>
  <si>
    <t>Proportion of learners have at least 2 encounter with employer via curriculum in each year</t>
  </si>
  <si>
    <t>Proportion of learners have at least 1 encounter with employer via curriculum in each year</t>
  </si>
  <si>
    <t>Less than half of students (1-50%)</t>
  </si>
  <si>
    <t>2022/23 (N=254)</t>
  </si>
  <si>
    <t>2021/22 (N=239)</t>
  </si>
  <si>
    <t>2020/21 (N=234)</t>
  </si>
  <si>
    <t>2018/19 (N=239)</t>
  </si>
  <si>
    <t>76-100% learners have had an experience of a workplace (excluding part-time jobs) by the time they finish programme of study</t>
  </si>
  <si>
    <t>76-100% of learners have had meaningful encounters with a range of apprenticeship providers</t>
  </si>
  <si>
    <t>76-100% of learners have had meaningful encounters with a range of FE providers</t>
  </si>
  <si>
    <t>76-100% of learners have had meaningful encounters with a range of universities</t>
  </si>
  <si>
    <t>FE college (200 colleges)</t>
  </si>
  <si>
    <t>Sixth form, 16-19 Academy/Free school (56 colleges)</t>
  </si>
  <si>
    <t>Universities</t>
  </si>
  <si>
    <t>FE providers</t>
  </si>
  <si>
    <t>Apprenticeship providers</t>
  </si>
  <si>
    <t>No students</t>
  </si>
  <si>
    <t>No students (0%)</t>
  </si>
  <si>
    <t>Interviews with a qualified careers adviser are made available to all learners whenever significant study or career choices are being made</t>
  </si>
  <si>
    <t>76-100% learners have had 1+ interview with a qualified careers adviser by the end of their programme of study</t>
  </si>
  <si>
    <t>Proportion of students who have had at least one interview with a qualified careers adviser by the end of their programme of study</t>
  </si>
  <si>
    <t>76-100% of learners had 1+ interview with a careers adviser by the end of their study</t>
  </si>
  <si>
    <t>2024/25  (254 colleges)</t>
  </si>
  <si>
    <t>Benchmark 1 - A stable careers programme</t>
  </si>
  <si>
    <t>Provider has a Careers Leader</t>
  </si>
  <si>
    <t>Benchmark 1 - A stable careers programme (ITPs)</t>
  </si>
  <si>
    <t>Gatsby Benchmark 2 - Learning from career and labour market information</t>
  </si>
  <si>
    <t>Sixth form, 16-19 Academy/Free School (59 colleges)</t>
  </si>
  <si>
    <t>FE (195 colleges)</t>
  </si>
  <si>
    <t>2023/24 (49 ITPs)</t>
  </si>
  <si>
    <t>2024/25 (69 ITPs)</t>
  </si>
  <si>
    <t>Gatsby Benchmark 3 - Addressing the needs of each pupil</t>
  </si>
  <si>
    <t>2023/24 (N=49 ITPs)</t>
  </si>
  <si>
    <t>2024/25 (N=69 ITPs)</t>
  </si>
  <si>
    <t>Career programme actively seeks to raise the aspirations of all learners</t>
  </si>
  <si>
    <t>Career programme challenges stereotypical thinking (in terms of gender, etc)</t>
  </si>
  <si>
    <t>Keep records on each learner’s experiences of career and enterprise activity</t>
  </si>
  <si>
    <t>Enable learners to have access to records about their own careers and enterprise experiences</t>
  </si>
  <si>
    <t>Integrate records of learners participation in careers at previous education stages</t>
  </si>
  <si>
    <t>Collect and maintain data for each learner on their destinations after they leave</t>
  </si>
  <si>
    <t>Share data with the local authority on learner transitions and destinations</t>
  </si>
  <si>
    <t>Work proactively with the local authority and careers advisers for SEND learners</t>
  </si>
  <si>
    <t>Aware of the importance of Maths (N=69 ITPs)</t>
  </si>
  <si>
    <t>Aware of the importance of English (N=69 ITPs)</t>
  </si>
  <si>
    <t>Experienced curriculum learning that highlights the relevance of their subject (N=69 ITPs)</t>
  </si>
  <si>
    <t>Gatsby Benchmark 4 - Linking curriculum learning to careers</t>
  </si>
  <si>
    <t>6th (59 colleges)</t>
  </si>
  <si>
    <t>6th form (59 colleges)</t>
  </si>
  <si>
    <t>FE college (195 colleges)</t>
  </si>
  <si>
    <t>Sixth form, 16-19 Academy/Free school (59 colleges)</t>
  </si>
  <si>
    <t>Benchmark 2 - Learning from career and labour market information</t>
  </si>
  <si>
    <t>Experienced curriculum learning that highlights the relevance of their subject</t>
  </si>
  <si>
    <t>Aware of the importance of English for their career</t>
  </si>
  <si>
    <t>Aware of the importance of Maths for their career</t>
  </si>
  <si>
    <t>Gatsby Benchmark 5 - Encounters with employers and employees</t>
  </si>
  <si>
    <t>Gatsby Benchmark 6 - Experiences of workplaces</t>
  </si>
  <si>
    <t>FE college (N=195 colleges)</t>
  </si>
  <si>
    <t>Sixth form, 16-19 Academy/Free school (N=59 colleges)</t>
  </si>
  <si>
    <t>Don't know/none</t>
  </si>
  <si>
    <t>Less than half (1-49%)</t>
  </si>
  <si>
    <t>2023/24 (ITPs N=49)</t>
  </si>
  <si>
    <t>2024/25 (ITPs N=69)</t>
  </si>
  <si>
    <t>Gatsby Benchmark 7 - Encounters with further and higher education</t>
  </si>
  <si>
    <t>Gatsby Benchmark 8 - Personal guidance</t>
  </si>
  <si>
    <t>Independent Training Providers</t>
  </si>
  <si>
    <t>Establishment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</si>
</sst>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0"/>
    <numFmt numFmtId="165" formatCode="###0.0"/>
    <numFmt numFmtId="166" formatCode="###0.0%"/>
    <numFmt numFmtId="167" formatCode="0.0%"/>
    <numFmt numFmtId="168" formatCode="###0%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4"/>
      <color indexed="60"/>
      <name val="Arial Bold"/>
    </font>
    <font>
      <sz val="12"/>
      <color indexed="60"/>
      <name val="Arial"/>
      <family val="2"/>
    </font>
    <font>
      <sz val="12"/>
      <color indexed="62"/>
      <name val="Arial"/>
      <family val="2"/>
    </font>
    <font>
      <sz val="10"/>
      <name val="Arial"/>
      <family val="2"/>
    </font>
    <font>
      <sz val="12"/>
      <color indexed="62"/>
      <name val="Arial"/>
      <family val="2"/>
    </font>
    <font>
      <sz val="12"/>
      <color indexed="60"/>
      <name val="Arial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010205"/>
      <name val="Arial Bold"/>
      <family val="2"/>
    </font>
    <font>
      <b/>
      <sz val="24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5"/>
      <color rgb="FF000000"/>
      <name val="Calibri"/>
      <family val="2"/>
    </font>
    <font>
      <sz val="12"/>
      <color indexed="62"/>
      <name val="Arial"/>
      <family val="2"/>
    </font>
    <font>
      <sz val="11"/>
      <color rgb="FFFFFFFF"/>
      <name val="Aptos Narrow"/>
      <family val="2"/>
      <scheme val="minor"/>
    </font>
    <font>
      <b/>
      <sz val="15"/>
      <color rgb="FF000000"/>
      <name val="Calibri"/>
      <family val="2"/>
    </font>
    <font>
      <sz val="11"/>
      <color rgb="FF000000"/>
      <name val="Aptos"/>
      <family val="2"/>
    </font>
    <font>
      <sz val="12"/>
      <name val="Arial"/>
      <family val="2"/>
    </font>
    <font>
      <b/>
      <sz val="15"/>
      <color rgb="FF000000"/>
      <name val="Aptos"/>
      <family val="2"/>
    </font>
    <font>
      <sz val="12"/>
      <color rgb="FF9933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/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333333"/>
      </left>
      <right style="thin">
        <color rgb="FF333333"/>
      </right>
      <top style="thin">
        <color rgb="FFC0C0C0"/>
      </top>
      <bottom style="thin">
        <color rgb="FFC0C0C0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</cellStyleXfs>
  <cellXfs count="133">
    <xf numFmtId="0" fontId="0" fillId="0" borderId="0" xfId="0"/>
    <xf numFmtId="0" fontId="2" fillId="0" borderId="0" xfId="7"/>
    <xf numFmtId="0" fontId="5" fillId="0" borderId="2" xfId="7" applyFont="1" applyBorder="1" applyAlignment="1">
      <alignment horizontal="center" wrapText="1"/>
    </xf>
    <xf numFmtId="0" fontId="5" fillId="0" borderId="3" xfId="7" applyFont="1" applyBorder="1" applyAlignment="1">
      <alignment horizontal="center" wrapText="1"/>
    </xf>
    <xf numFmtId="0" fontId="5" fillId="3" borderId="5" xfId="7" applyFont="1" applyFill="1" applyBorder="1" applyAlignment="1">
      <alignment horizontal="left" vertical="top" wrapText="1"/>
    </xf>
    <xf numFmtId="164" fontId="4" fillId="2" borderId="6" xfId="7" applyNumberFormat="1" applyFont="1" applyFill="1" applyBorder="1" applyAlignment="1">
      <alignment horizontal="right" vertical="top"/>
    </xf>
    <xf numFmtId="165" fontId="4" fillId="2" borderId="7" xfId="7" applyNumberFormat="1" applyFont="1" applyFill="1" applyBorder="1" applyAlignment="1">
      <alignment horizontal="right" vertical="top"/>
    </xf>
    <xf numFmtId="0" fontId="5" fillId="3" borderId="9" xfId="7" applyFont="1" applyFill="1" applyBorder="1" applyAlignment="1">
      <alignment horizontal="left" vertical="top" wrapText="1"/>
    </xf>
    <xf numFmtId="164" fontId="4" fillId="2" borderId="10" xfId="7" applyNumberFormat="1" applyFont="1" applyFill="1" applyBorder="1" applyAlignment="1">
      <alignment horizontal="right" vertical="top"/>
    </xf>
    <xf numFmtId="165" fontId="4" fillId="2" borderId="11" xfId="7" applyNumberFormat="1" applyFont="1" applyFill="1" applyBorder="1" applyAlignment="1">
      <alignment horizontal="right" vertical="top"/>
    </xf>
    <xf numFmtId="0" fontId="5" fillId="3" borderId="13" xfId="7" applyFont="1" applyFill="1" applyBorder="1" applyAlignment="1">
      <alignment horizontal="left" vertical="top" wrapText="1"/>
    </xf>
    <xf numFmtId="164" fontId="4" fillId="2" borderId="14" xfId="7" applyNumberFormat="1" applyFont="1" applyFill="1" applyBorder="1" applyAlignment="1">
      <alignment horizontal="right" vertical="top"/>
    </xf>
    <xf numFmtId="165" fontId="4" fillId="2" borderId="15" xfId="7" applyNumberFormat="1" applyFont="1" applyFill="1" applyBorder="1" applyAlignment="1">
      <alignment horizontal="right" vertical="top"/>
    </xf>
    <xf numFmtId="0" fontId="0" fillId="5" borderId="0" xfId="0" applyFill="1"/>
    <xf numFmtId="0" fontId="9" fillId="5" borderId="25" xfId="0" applyFont="1" applyFill="1" applyBorder="1"/>
    <xf numFmtId="0" fontId="0" fillId="5" borderId="25" xfId="0" applyFill="1" applyBorder="1"/>
    <xf numFmtId="9" fontId="0" fillId="5" borderId="25" xfId="0" applyNumberFormat="1" applyFill="1" applyBorder="1"/>
    <xf numFmtId="9" fontId="0" fillId="5" borderId="25" xfId="0" applyNumberFormat="1" applyFill="1" applyBorder="1" applyAlignment="1">
      <alignment vertical="center" wrapText="1"/>
    </xf>
    <xf numFmtId="0" fontId="10" fillId="5" borderId="25" xfId="0" applyFont="1" applyFill="1" applyBorder="1" applyAlignment="1">
      <alignment horizontal="left" wrapText="1"/>
    </xf>
    <xf numFmtId="0" fontId="0" fillId="5" borderId="25" xfId="0" applyFill="1" applyBorder="1" applyAlignment="1">
      <alignment wrapText="1"/>
    </xf>
    <xf numFmtId="9" fontId="0" fillId="5" borderId="25" xfId="0" applyNumberFormat="1" applyFill="1" applyBorder="1" applyAlignment="1">
      <alignment wrapText="1"/>
    </xf>
    <xf numFmtId="0" fontId="11" fillId="4" borderId="25" xfId="0" applyFont="1" applyFill="1" applyBorder="1"/>
    <xf numFmtId="0" fontId="0" fillId="4" borderId="25" xfId="0" applyFill="1" applyBorder="1"/>
    <xf numFmtId="9" fontId="0" fillId="5" borderId="0" xfId="0" applyNumberFormat="1" applyFill="1"/>
    <xf numFmtId="9" fontId="11" fillId="4" borderId="25" xfId="0" applyNumberFormat="1" applyFont="1" applyFill="1" applyBorder="1"/>
    <xf numFmtId="0" fontId="23" fillId="4" borderId="25" xfId="0" applyFont="1" applyFill="1" applyBorder="1" applyAlignment="1">
      <alignment wrapText="1"/>
    </xf>
    <xf numFmtId="0" fontId="23" fillId="4" borderId="25" xfId="0" applyFont="1" applyFill="1" applyBorder="1"/>
    <xf numFmtId="9" fontId="23" fillId="4" borderId="25" xfId="0" applyNumberFormat="1" applyFont="1" applyFill="1" applyBorder="1"/>
    <xf numFmtId="0" fontId="23" fillId="4" borderId="26" xfId="0" applyFont="1" applyFill="1" applyBorder="1"/>
    <xf numFmtId="0" fontId="5" fillId="0" borderId="1" xfId="7" applyFont="1" applyBorder="1" applyAlignment="1">
      <alignment horizontal="left" wrapText="1"/>
    </xf>
    <xf numFmtId="0" fontId="14" fillId="4" borderId="0" xfId="0" applyFont="1" applyFill="1" applyAlignment="1">
      <alignment vertical="center"/>
    </xf>
    <xf numFmtId="0" fontId="12" fillId="5" borderId="25" xfId="0" applyFont="1" applyFill="1" applyBorder="1"/>
    <xf numFmtId="0" fontId="11" fillId="5" borderId="25" xfId="0" applyFont="1" applyFill="1" applyBorder="1" applyAlignment="1">
      <alignment wrapText="1"/>
    </xf>
    <xf numFmtId="0" fontId="11" fillId="5" borderId="25" xfId="0" applyFont="1" applyFill="1" applyBorder="1"/>
    <xf numFmtId="0" fontId="21" fillId="5" borderId="0" xfId="0" applyFont="1" applyFill="1"/>
    <xf numFmtId="0" fontId="18" fillId="5" borderId="0" xfId="8" applyFill="1"/>
    <xf numFmtId="0" fontId="19" fillId="4" borderId="0" xfId="0" applyFont="1" applyFill="1"/>
    <xf numFmtId="0" fontId="16" fillId="5" borderId="25" xfId="0" applyFont="1" applyFill="1" applyBorder="1"/>
    <xf numFmtId="0" fontId="17" fillId="5" borderId="25" xfId="0" applyFont="1" applyFill="1" applyBorder="1" applyAlignment="1">
      <alignment wrapText="1"/>
    </xf>
    <xf numFmtId="0" fontId="17" fillId="4" borderId="25" xfId="0" applyFont="1" applyFill="1" applyBorder="1" applyAlignment="1">
      <alignment wrapText="1"/>
    </xf>
    <xf numFmtId="0" fontId="17" fillId="5" borderId="25" xfId="0" applyFont="1" applyFill="1" applyBorder="1"/>
    <xf numFmtId="9" fontId="17" fillId="4" borderId="25" xfId="0" applyNumberFormat="1" applyFont="1" applyFill="1" applyBorder="1"/>
    <xf numFmtId="0" fontId="11" fillId="5" borderId="25" xfId="0" applyFont="1" applyFill="1" applyBorder="1" applyAlignment="1">
      <alignment horizontal="left"/>
    </xf>
    <xf numFmtId="0" fontId="11" fillId="5" borderId="25" xfId="0" applyFont="1" applyFill="1" applyBorder="1" applyAlignment="1">
      <alignment horizontal="left" wrapText="1"/>
    </xf>
    <xf numFmtId="9" fontId="11" fillId="5" borderId="25" xfId="0" applyNumberFormat="1" applyFont="1" applyFill="1" applyBorder="1" applyAlignment="1">
      <alignment horizontal="left"/>
    </xf>
    <xf numFmtId="0" fontId="2" fillId="5" borderId="0" xfId="9" applyFill="1"/>
    <xf numFmtId="9" fontId="11" fillId="5" borderId="25" xfId="0" applyNumberFormat="1" applyFont="1" applyFill="1" applyBorder="1"/>
    <xf numFmtId="0" fontId="5" fillId="5" borderId="2" xfId="9" applyFont="1" applyFill="1" applyBorder="1" applyAlignment="1">
      <alignment horizontal="center" wrapText="1"/>
    </xf>
    <xf numFmtId="0" fontId="5" fillId="5" borderId="4" xfId="9" applyFont="1" applyFill="1" applyBorder="1" applyAlignment="1">
      <alignment horizontal="center" wrapText="1"/>
    </xf>
    <xf numFmtId="0" fontId="5" fillId="5" borderId="3" xfId="9" applyFont="1" applyFill="1" applyBorder="1" applyAlignment="1">
      <alignment horizontal="center" wrapText="1"/>
    </xf>
    <xf numFmtId="0" fontId="5" fillId="5" borderId="5" xfId="9" applyFont="1" applyFill="1" applyBorder="1" applyAlignment="1">
      <alignment horizontal="left" vertical="top" wrapText="1"/>
    </xf>
    <xf numFmtId="164" fontId="4" fillId="5" borderId="6" xfId="9" applyNumberFormat="1" applyFont="1" applyFill="1" applyBorder="1" applyAlignment="1">
      <alignment horizontal="right" vertical="top"/>
    </xf>
    <xf numFmtId="166" fontId="4" fillId="5" borderId="8" xfId="9" applyNumberFormat="1" applyFont="1" applyFill="1" applyBorder="1" applyAlignment="1">
      <alignment horizontal="right" vertical="top"/>
    </xf>
    <xf numFmtId="164" fontId="4" fillId="5" borderId="7" xfId="9" applyNumberFormat="1" applyFont="1" applyFill="1" applyBorder="1" applyAlignment="1">
      <alignment horizontal="right" vertical="top"/>
    </xf>
    <xf numFmtId="0" fontId="5" fillId="5" borderId="9" xfId="9" applyFont="1" applyFill="1" applyBorder="1" applyAlignment="1">
      <alignment horizontal="left" vertical="top" wrapText="1"/>
    </xf>
    <xf numFmtId="164" fontId="4" fillId="5" borderId="10" xfId="9" applyNumberFormat="1" applyFont="1" applyFill="1" applyBorder="1" applyAlignment="1">
      <alignment horizontal="right" vertical="top"/>
    </xf>
    <xf numFmtId="166" fontId="4" fillId="5" borderId="12" xfId="9" applyNumberFormat="1" applyFont="1" applyFill="1" applyBorder="1" applyAlignment="1">
      <alignment horizontal="right" vertical="top"/>
    </xf>
    <xf numFmtId="164" fontId="4" fillId="5" borderId="11" xfId="9" applyNumberFormat="1" applyFont="1" applyFill="1" applyBorder="1" applyAlignment="1">
      <alignment horizontal="right" vertical="top"/>
    </xf>
    <xf numFmtId="9" fontId="11" fillId="5" borderId="25" xfId="1" applyFont="1" applyFill="1" applyBorder="1"/>
    <xf numFmtId="0" fontId="5" fillId="5" borderId="13" xfId="9" applyFont="1" applyFill="1" applyBorder="1" applyAlignment="1">
      <alignment horizontal="left" vertical="top" wrapText="1"/>
    </xf>
    <xf numFmtId="164" fontId="4" fillId="5" borderId="14" xfId="9" applyNumberFormat="1" applyFont="1" applyFill="1" applyBorder="1" applyAlignment="1">
      <alignment horizontal="right" vertical="top"/>
    </xf>
    <xf numFmtId="166" fontId="4" fillId="5" borderId="16" xfId="9" applyNumberFormat="1" applyFont="1" applyFill="1" applyBorder="1" applyAlignment="1">
      <alignment horizontal="right" vertical="top"/>
    </xf>
    <xf numFmtId="164" fontId="4" fillId="5" borderId="15" xfId="9" applyNumberFormat="1" applyFont="1" applyFill="1" applyBorder="1" applyAlignment="1">
      <alignment horizontal="right" vertical="top"/>
    </xf>
    <xf numFmtId="164" fontId="4" fillId="5" borderId="8" xfId="9" applyNumberFormat="1" applyFont="1" applyFill="1" applyBorder="1" applyAlignment="1">
      <alignment horizontal="right" vertical="top"/>
    </xf>
    <xf numFmtId="0" fontId="5" fillId="5" borderId="21" xfId="9" applyFont="1" applyFill="1" applyBorder="1" applyAlignment="1">
      <alignment horizontal="left" vertical="top" wrapText="1"/>
    </xf>
    <xf numFmtId="166" fontId="4" fillId="5" borderId="22" xfId="9" applyNumberFormat="1" applyFont="1" applyFill="1" applyBorder="1" applyAlignment="1">
      <alignment horizontal="right" vertical="top"/>
    </xf>
    <xf numFmtId="166" fontId="4" fillId="5" borderId="24" xfId="9" applyNumberFormat="1" applyFont="1" applyFill="1" applyBorder="1" applyAlignment="1">
      <alignment horizontal="right" vertical="top"/>
    </xf>
    <xf numFmtId="164" fontId="4" fillId="5" borderId="12" xfId="9" applyNumberFormat="1" applyFont="1" applyFill="1" applyBorder="1" applyAlignment="1">
      <alignment horizontal="right" vertical="top"/>
    </xf>
    <xf numFmtId="167" fontId="2" fillId="5" borderId="0" xfId="9" applyNumberFormat="1" applyFill="1"/>
    <xf numFmtId="9" fontId="0" fillId="5" borderId="0" xfId="1" applyFont="1" applyFill="1"/>
    <xf numFmtId="166" fontId="4" fillId="5" borderId="14" xfId="9" applyNumberFormat="1" applyFont="1" applyFill="1" applyBorder="1" applyAlignment="1">
      <alignment horizontal="right" vertical="top"/>
    </xf>
    <xf numFmtId="0" fontId="7" fillId="5" borderId="13" xfId="2" applyFont="1" applyFill="1" applyBorder="1" applyAlignment="1">
      <alignment vertical="top" wrapText="1"/>
    </xf>
    <xf numFmtId="0" fontId="7" fillId="5" borderId="13" xfId="2" applyFont="1" applyFill="1" applyBorder="1" applyAlignment="1">
      <alignment horizontal="left" vertical="top" wrapText="1"/>
    </xf>
    <xf numFmtId="166" fontId="8" fillId="5" borderId="14" xfId="2" applyNumberFormat="1" applyFont="1" applyFill="1" applyBorder="1" applyAlignment="1">
      <alignment horizontal="right" vertical="top"/>
    </xf>
    <xf numFmtId="166" fontId="8" fillId="5" borderId="15" xfId="2" applyNumberFormat="1" applyFont="1" applyFill="1" applyBorder="1" applyAlignment="1">
      <alignment horizontal="right" vertical="top"/>
    </xf>
    <xf numFmtId="166" fontId="8" fillId="5" borderId="16" xfId="2" applyNumberFormat="1" applyFont="1" applyFill="1" applyBorder="1" applyAlignment="1">
      <alignment horizontal="right" vertical="top"/>
    </xf>
    <xf numFmtId="0" fontId="6" fillId="5" borderId="0" xfId="2" applyFill="1"/>
    <xf numFmtId="10" fontId="0" fillId="5" borderId="0" xfId="0" applyNumberFormat="1" applyFill="1"/>
    <xf numFmtId="0" fontId="11" fillId="4" borderId="25" xfId="0" applyFont="1" applyFill="1" applyBorder="1" applyAlignment="1">
      <alignment horizontal="left"/>
    </xf>
    <xf numFmtId="0" fontId="0" fillId="4" borderId="25" xfId="0" applyFill="1" applyBorder="1" applyAlignment="1">
      <alignment horizontal="left"/>
    </xf>
    <xf numFmtId="0" fontId="0" fillId="5" borderId="25" xfId="0" applyFill="1" applyBorder="1" applyAlignment="1">
      <alignment horizontal="left" vertical="top" wrapText="1"/>
    </xf>
    <xf numFmtId="0" fontId="11" fillId="5" borderId="25" xfId="0" applyFont="1" applyFill="1" applyBorder="1" applyAlignment="1">
      <alignment horizontal="left" vertical="top" wrapText="1"/>
    </xf>
    <xf numFmtId="9" fontId="11" fillId="5" borderId="25" xfId="0" applyNumberFormat="1" applyFont="1" applyFill="1" applyBorder="1" applyAlignment="1">
      <alignment wrapText="1"/>
    </xf>
    <xf numFmtId="0" fontId="15" fillId="0" borderId="0" xfId="0" applyFont="1" applyAlignment="1">
      <alignment horizontal="center" vertical="center" wrapText="1"/>
    </xf>
    <xf numFmtId="9" fontId="0" fillId="0" borderId="0" xfId="0" applyNumberFormat="1" applyAlignment="1">
      <alignment vertical="center" wrapText="1"/>
    </xf>
    <xf numFmtId="9" fontId="6" fillId="5" borderId="25" xfId="3" applyNumberFormat="1" applyFill="1" applyBorder="1"/>
    <xf numFmtId="0" fontId="6" fillId="5" borderId="0" xfId="4" applyFill="1"/>
    <xf numFmtId="1" fontId="0" fillId="5" borderId="0" xfId="0" applyNumberFormat="1" applyFill="1"/>
    <xf numFmtId="0" fontId="5" fillId="5" borderId="5" xfId="11" applyFont="1" applyFill="1" applyBorder="1" applyAlignment="1">
      <alignment horizontal="left" vertical="top" wrapText="1"/>
    </xf>
    <xf numFmtId="9" fontId="4" fillId="5" borderId="7" xfId="11" applyNumberFormat="1" applyFont="1" applyFill="1" applyBorder="1" applyAlignment="1">
      <alignment horizontal="right" vertical="top"/>
    </xf>
    <xf numFmtId="165" fontId="4" fillId="5" borderId="7" xfId="11" applyNumberFormat="1" applyFont="1" applyFill="1" applyBorder="1" applyAlignment="1">
      <alignment horizontal="right" vertical="top"/>
    </xf>
    <xf numFmtId="0" fontId="5" fillId="5" borderId="9" xfId="11" applyFont="1" applyFill="1" applyBorder="1" applyAlignment="1">
      <alignment horizontal="left" vertical="top" wrapText="1"/>
    </xf>
    <xf numFmtId="9" fontId="4" fillId="5" borderId="11" xfId="11" applyNumberFormat="1" applyFont="1" applyFill="1" applyBorder="1" applyAlignment="1">
      <alignment horizontal="right" vertical="top"/>
    </xf>
    <xf numFmtId="165" fontId="4" fillId="5" borderId="11" xfId="11" applyNumberFormat="1" applyFont="1" applyFill="1" applyBorder="1" applyAlignment="1">
      <alignment horizontal="right" vertical="top"/>
    </xf>
    <xf numFmtId="168" fontId="4" fillId="5" borderId="22" xfId="10" applyNumberFormat="1" applyFont="1" applyFill="1" applyBorder="1" applyAlignment="1">
      <alignment horizontal="right" vertical="top"/>
    </xf>
    <xf numFmtId="168" fontId="4" fillId="5" borderId="23" xfId="10" applyNumberFormat="1" applyFont="1" applyFill="1" applyBorder="1" applyAlignment="1">
      <alignment horizontal="right" vertical="top"/>
    </xf>
    <xf numFmtId="9" fontId="26" fillId="4" borderId="28" xfId="0" applyNumberFormat="1" applyFont="1" applyFill="1" applyBorder="1" applyAlignment="1">
      <alignment horizontal="right" vertical="top"/>
    </xf>
    <xf numFmtId="0" fontId="10" fillId="5" borderId="25" xfId="0" applyFont="1" applyFill="1" applyBorder="1"/>
    <xf numFmtId="9" fontId="10" fillId="5" borderId="25" xfId="0" applyNumberFormat="1" applyFont="1" applyFill="1" applyBorder="1"/>
    <xf numFmtId="9" fontId="24" fillId="5" borderId="25" xfId="10" applyNumberFormat="1" applyFont="1" applyFill="1" applyBorder="1" applyAlignment="1">
      <alignment horizontal="right" vertical="top"/>
    </xf>
    <xf numFmtId="0" fontId="0" fillId="5" borderId="25" xfId="0" applyFill="1" applyBorder="1" applyAlignment="1">
      <alignment horizontal="left" wrapText="1"/>
    </xf>
    <xf numFmtId="0" fontId="10" fillId="5" borderId="25" xfId="0" applyFont="1" applyFill="1" applyBorder="1" applyAlignment="1">
      <alignment wrapText="1"/>
    </xf>
    <xf numFmtId="9" fontId="24" fillId="5" borderId="23" xfId="5" applyNumberFormat="1" applyFont="1" applyFill="1" applyBorder="1" applyAlignment="1">
      <alignment horizontal="right" vertical="top"/>
    </xf>
    <xf numFmtId="9" fontId="24" fillId="5" borderId="22" xfId="5" applyNumberFormat="1" applyFont="1" applyFill="1" applyBorder="1" applyAlignment="1">
      <alignment horizontal="right" vertical="top"/>
    </xf>
    <xf numFmtId="0" fontId="11" fillId="4" borderId="25" xfId="0" applyFont="1" applyFill="1" applyBorder="1" applyAlignment="1">
      <alignment wrapText="1"/>
    </xf>
    <xf numFmtId="0" fontId="11" fillId="4" borderId="0" xfId="0" applyFont="1" applyFill="1"/>
    <xf numFmtId="9" fontId="11" fillId="4" borderId="0" xfId="0" applyNumberFormat="1" applyFont="1" applyFill="1"/>
    <xf numFmtId="0" fontId="3" fillId="0" borderId="0" xfId="7" applyFont="1" applyAlignment="1">
      <alignment vertical="center" wrapText="1"/>
    </xf>
    <xf numFmtId="0" fontId="25" fillId="5" borderId="0" xfId="0" applyFont="1" applyFill="1"/>
    <xf numFmtId="0" fontId="3" fillId="0" borderId="0" xfId="7" applyFont="1" applyAlignment="1">
      <alignment horizontal="center" vertical="center" wrapText="1"/>
    </xf>
    <xf numFmtId="0" fontId="14" fillId="4" borderId="0" xfId="0" applyFont="1" applyFill="1" applyAlignment="1">
      <alignment horizontal="center" vertical="center"/>
    </xf>
    <xf numFmtId="0" fontId="3" fillId="5" borderId="0" xfId="8" applyFont="1" applyFill="1" applyAlignment="1">
      <alignment horizontal="center" vertical="center" wrapText="1"/>
    </xf>
    <xf numFmtId="0" fontId="20" fillId="5" borderId="18" xfId="8" applyFont="1" applyFill="1" applyBorder="1" applyAlignment="1">
      <alignment horizontal="center" wrapText="1"/>
    </xf>
    <xf numFmtId="0" fontId="20" fillId="5" borderId="19" xfId="8" applyFont="1" applyFill="1" applyBorder="1" applyAlignment="1">
      <alignment horizontal="center" wrapText="1"/>
    </xf>
    <xf numFmtId="0" fontId="19" fillId="4" borderId="0" xfId="0" applyFont="1" applyFill="1" applyAlignment="1">
      <alignment horizontal="center"/>
    </xf>
    <xf numFmtId="0" fontId="19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/>
    </xf>
    <xf numFmtId="0" fontId="5" fillId="5" borderId="20" xfId="9" applyFont="1" applyFill="1" applyBorder="1" applyAlignment="1">
      <alignment horizontal="left" vertical="top" wrapText="1"/>
    </xf>
    <xf numFmtId="0" fontId="5" fillId="5" borderId="9" xfId="9" applyFont="1" applyFill="1" applyBorder="1" applyAlignment="1">
      <alignment horizontal="left" vertical="top" wrapText="1"/>
    </xf>
    <xf numFmtId="0" fontId="5" fillId="5" borderId="21" xfId="9" applyFont="1" applyFill="1" applyBorder="1" applyAlignment="1">
      <alignment horizontal="left" vertical="top" wrapText="1"/>
    </xf>
    <xf numFmtId="0" fontId="5" fillId="5" borderId="13" xfId="9" applyFont="1" applyFill="1" applyBorder="1" applyAlignment="1">
      <alignment horizontal="left" vertical="top" wrapText="1"/>
    </xf>
    <xf numFmtId="0" fontId="3" fillId="5" borderId="0" xfId="9" applyFont="1" applyFill="1" applyAlignment="1">
      <alignment horizontal="center" vertical="center" wrapText="1"/>
    </xf>
    <xf numFmtId="0" fontId="5" fillId="5" borderId="0" xfId="9" applyFont="1" applyFill="1" applyAlignment="1">
      <alignment horizontal="left" wrapText="1"/>
    </xf>
    <xf numFmtId="0" fontId="5" fillId="5" borderId="1" xfId="9" applyFont="1" applyFill="1" applyBorder="1" applyAlignment="1">
      <alignment horizontal="left" wrapText="1"/>
    </xf>
    <xf numFmtId="0" fontId="5" fillId="5" borderId="0" xfId="9" applyFont="1" applyFill="1" applyAlignment="1">
      <alignment horizontal="center" wrapText="1"/>
    </xf>
    <xf numFmtId="0" fontId="5" fillId="5" borderId="17" xfId="9" applyFont="1" applyFill="1" applyBorder="1" applyAlignment="1">
      <alignment horizontal="center" wrapText="1"/>
    </xf>
    <xf numFmtId="0" fontId="5" fillId="5" borderId="19" xfId="9" applyFont="1" applyFill="1" applyBorder="1" applyAlignment="1">
      <alignment horizontal="center" wrapText="1"/>
    </xf>
    <xf numFmtId="0" fontId="5" fillId="5" borderId="4" xfId="9" applyFont="1" applyFill="1" applyBorder="1" applyAlignment="1">
      <alignment horizontal="center" wrapText="1"/>
    </xf>
    <xf numFmtId="0" fontId="19" fillId="4" borderId="27" xfId="0" applyFont="1" applyFill="1" applyBorder="1" applyAlignment="1">
      <alignment horizontal="center" vertical="center"/>
    </xf>
    <xf numFmtId="0" fontId="25" fillId="4" borderId="0" xfId="0" applyFont="1" applyFill="1" applyAlignment="1">
      <alignment horizontal="center"/>
    </xf>
    <xf numFmtId="0" fontId="19" fillId="5" borderId="0" xfId="0" applyFont="1" applyFill="1" applyAlignment="1">
      <alignment horizontal="center" vertical="center"/>
    </xf>
    <xf numFmtId="0" fontId="19" fillId="5" borderId="27" xfId="0" applyFont="1" applyFill="1" applyBorder="1" applyAlignment="1">
      <alignment horizontal="center" vertical="center"/>
    </xf>
    <xf numFmtId="0" fontId="13" fillId="5" borderId="25" xfId="6" applyFont="1" applyFill="1" applyBorder="1" applyAlignment="1">
      <alignment horizontal="center" vertical="center" wrapText="1"/>
    </xf>
  </cellXfs>
  <cellStyles count="12">
    <cellStyle name="Normal" xfId="0" builtinId="0"/>
    <cellStyle name="Normal_College Sample Description_1" xfId="7" xr:uid="{006F994B-3319-43FA-B999-9743367C9796}"/>
    <cellStyle name="Normal_GB1type_1" xfId="8" xr:uid="{DB1856E1-F405-465A-80E5-3BA804487BF7}"/>
    <cellStyle name="Normal_GB3type" xfId="2" xr:uid="{75576DC8-E6B0-4CDF-88DF-BC61D232AE6F}"/>
    <cellStyle name="Normal_GB3type_1" xfId="9" xr:uid="{193E3753-E34C-4DD1-B587-F48F0C0B8829}"/>
    <cellStyle name="Normal_GB5" xfId="3" xr:uid="{C4AF6C3F-160B-4262-8854-CE264778527C}"/>
    <cellStyle name="Normal_GB5 ITP" xfId="11" xr:uid="{DC86180E-C64A-4F3D-AF89-27B54AA0CA19}"/>
    <cellStyle name="Normal_GB6type" xfId="4" xr:uid="{D1688DAB-4053-40EE-B11A-8423353C5B67}"/>
    <cellStyle name="Normal_GB6type_1" xfId="10" xr:uid="{DDB5765A-1220-4B2F-B2A0-9CAC2956A23B}"/>
    <cellStyle name="Normal_GB8type_1" xfId="5" xr:uid="{3ACFB55A-B07B-4278-866C-8AF53B549F84}"/>
    <cellStyle name="Per cent" xfId="1" builtinId="5"/>
    <cellStyle name="style1691155486130" xfId="6" xr:uid="{569CFAD3-CFFA-4839-9DE5-D20312C4B00F}"/>
  </cellStyles>
  <dxfs count="2"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EC5F65"/>
      <color rgb="FFE8B463"/>
      <color rgb="FF00A8A8"/>
      <color rgb="FF3886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1. A stable careers programme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'GB1'!$B$3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'GB1'!$A$4:$A$21</c:f>
              <c:strCache>
                <c:ptCount val="18"/>
                <c:pt idx="0">
                  <c:v>College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'GB1'!$B$4:$B$21</c:f>
              <c:numCache>
                <c:formatCode>0%</c:formatCode>
                <c:ptCount val="18"/>
                <c:pt idx="0">
                  <c:v>0.99</c:v>
                </c:pt>
                <c:pt idx="1">
                  <c:v>0.9</c:v>
                </c:pt>
                <c:pt idx="2">
                  <c:v>0.98</c:v>
                </c:pt>
                <c:pt idx="3">
                  <c:v>0.98</c:v>
                </c:pt>
                <c:pt idx="4">
                  <c:v>1</c:v>
                </c:pt>
                <c:pt idx="5">
                  <c:v>0.99</c:v>
                </c:pt>
                <c:pt idx="6">
                  <c:v>0.93</c:v>
                </c:pt>
                <c:pt idx="7">
                  <c:v>0.97</c:v>
                </c:pt>
                <c:pt idx="8">
                  <c:v>0.97</c:v>
                </c:pt>
                <c:pt idx="9">
                  <c:v>0.97</c:v>
                </c:pt>
                <c:pt idx="10">
                  <c:v>0.99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0.99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'GB1'!$C$3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'GB1'!$A$4:$A$21</c:f>
              <c:strCache>
                <c:ptCount val="18"/>
                <c:pt idx="0">
                  <c:v>College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'GB1'!$C$4:$C$21</c:f>
              <c:numCache>
                <c:formatCode>0%</c:formatCode>
                <c:ptCount val="18"/>
                <c:pt idx="0">
                  <c:v>0.99</c:v>
                </c:pt>
                <c:pt idx="1">
                  <c:v>0.92</c:v>
                </c:pt>
                <c:pt idx="2">
                  <c:v>0.97</c:v>
                </c:pt>
                <c:pt idx="3">
                  <c:v>0.97</c:v>
                </c:pt>
                <c:pt idx="4">
                  <c:v>1</c:v>
                </c:pt>
                <c:pt idx="5">
                  <c:v>1</c:v>
                </c:pt>
                <c:pt idx="6">
                  <c:v>0.94</c:v>
                </c:pt>
                <c:pt idx="7">
                  <c:v>0.98</c:v>
                </c:pt>
                <c:pt idx="8">
                  <c:v>0.96</c:v>
                </c:pt>
                <c:pt idx="9">
                  <c:v>0.96</c:v>
                </c:pt>
                <c:pt idx="10">
                  <c:v>1</c:v>
                </c:pt>
                <c:pt idx="11">
                  <c:v>0.99</c:v>
                </c:pt>
                <c:pt idx="12">
                  <c:v>0.99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0.96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'GB1'!$D$3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'GB1'!$A$4:$A$21</c:f>
              <c:strCache>
                <c:ptCount val="18"/>
                <c:pt idx="0">
                  <c:v>College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'GB1'!$D$4:$D$21</c:f>
              <c:numCache>
                <c:formatCode>0%</c:formatCode>
                <c:ptCount val="18"/>
                <c:pt idx="0">
                  <c:v>1</c:v>
                </c:pt>
                <c:pt idx="1">
                  <c:v>0.88</c:v>
                </c:pt>
                <c:pt idx="2">
                  <c:v>0.94</c:v>
                </c:pt>
                <c:pt idx="3">
                  <c:v>0.98</c:v>
                </c:pt>
                <c:pt idx="4">
                  <c:v>1</c:v>
                </c:pt>
                <c:pt idx="5">
                  <c:v>0.98</c:v>
                </c:pt>
                <c:pt idx="6">
                  <c:v>0.91</c:v>
                </c:pt>
                <c:pt idx="7">
                  <c:v>0.96</c:v>
                </c:pt>
                <c:pt idx="8">
                  <c:v>0.96</c:v>
                </c:pt>
                <c:pt idx="9">
                  <c:v>0.93</c:v>
                </c:pt>
                <c:pt idx="10">
                  <c:v>0.98</c:v>
                </c:pt>
                <c:pt idx="11">
                  <c:v>0.98</c:v>
                </c:pt>
                <c:pt idx="12">
                  <c:v>0.99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0.93</c:v>
                </c:pt>
                <c:pt idx="17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  <c:min val="0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4. Linking curriculum learning to careers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'GB4'!$B$3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'GB4'!$A$4:$A$6</c:f>
              <c:strCache>
                <c:ptCount val="3"/>
                <c:pt idx="0">
                  <c:v>76-100% learners are aware of the importance of Maths for their career</c:v>
                </c:pt>
                <c:pt idx="1">
                  <c:v>76-100% learners are aware of the importance of English for their career</c:v>
                </c:pt>
                <c:pt idx="2">
                  <c:v>76-100% learners have experienced curriculum learning that highlights the relevance of their subject to future career paths</c:v>
                </c:pt>
              </c:strCache>
            </c:strRef>
          </c:cat>
          <c:val>
            <c:numRef>
              <c:f>'GB4'!$B$4:$B$6</c:f>
              <c:numCache>
                <c:formatCode>0%</c:formatCode>
                <c:ptCount val="3"/>
                <c:pt idx="0">
                  <c:v>1</c:v>
                </c:pt>
                <c:pt idx="1">
                  <c:v>1</c:v>
                </c:pt>
                <c:pt idx="2">
                  <c:v>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'GB4'!$C$3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'GB4'!$A$4:$A$6</c:f>
              <c:strCache>
                <c:ptCount val="3"/>
                <c:pt idx="0">
                  <c:v>76-100% learners are aware of the importance of Maths for their career</c:v>
                </c:pt>
                <c:pt idx="1">
                  <c:v>76-100% learners are aware of the importance of English for their career</c:v>
                </c:pt>
                <c:pt idx="2">
                  <c:v>76-100% learners have experienced curriculum learning that highlights the relevance of their subject to future career paths</c:v>
                </c:pt>
              </c:strCache>
            </c:strRef>
          </c:cat>
          <c:val>
            <c:numRef>
              <c:f>'GB4'!$C$4:$C$6</c:f>
              <c:numCache>
                <c:formatCode>0%</c:formatCode>
                <c:ptCount val="3"/>
                <c:pt idx="0">
                  <c:v>0.97</c:v>
                </c:pt>
                <c:pt idx="1">
                  <c:v>0.97</c:v>
                </c:pt>
                <c:pt idx="2">
                  <c:v>0.97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'GB4'!$D$3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'GB4'!$A$4:$A$6</c:f>
              <c:strCache>
                <c:ptCount val="3"/>
                <c:pt idx="0">
                  <c:v>76-100% learners are aware of the importance of Maths for their career</c:v>
                </c:pt>
                <c:pt idx="1">
                  <c:v>76-100% learners are aware of the importance of English for their career</c:v>
                </c:pt>
                <c:pt idx="2">
                  <c:v>76-100% learners have experienced curriculum learning that highlights the relevance of their subject to future career paths</c:v>
                </c:pt>
              </c:strCache>
            </c:strRef>
          </c:cat>
          <c:val>
            <c:numRef>
              <c:f>'GB4'!$D$4:$D$6</c:f>
              <c:numCache>
                <c:formatCode>0%</c:formatCode>
                <c:ptCount val="3"/>
                <c:pt idx="0">
                  <c:v>0.92</c:v>
                </c:pt>
                <c:pt idx="1">
                  <c:v>0.93</c:v>
                </c:pt>
                <c:pt idx="2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</a:t>
            </a:r>
            <a:r>
              <a:rPr lang="en-GB" baseline="0"/>
              <a:t> of learners in </a:t>
            </a:r>
            <a:r>
              <a:rPr lang="en-GB"/>
              <a:t>FE Colleges (N=195)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GB4type!$C$5</c:f>
              <c:strCache>
                <c:ptCount val="1"/>
                <c:pt idx="0">
                  <c:v>Less than half (0-50%)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GB4type!$B$6:$B$8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GB4type!$C$6:$C$8</c:f>
              <c:numCache>
                <c:formatCode>0%</c:formatCode>
                <c:ptCount val="3"/>
                <c:pt idx="0">
                  <c:v>0</c:v>
                </c:pt>
                <c:pt idx="1">
                  <c:v>1.5384615384615385E-2</c:v>
                </c:pt>
                <c:pt idx="2">
                  <c:v>1.5384615384615385E-2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E6-41DF-BD39-4D7CA507EB1C}"/>
            </c:ext>
          </c:extLst>
        </c:ser>
        <c:ser>
          <c:idx val="1"/>
          <c:order val="1"/>
          <c:tx>
            <c:strRef>
              <c:f>GB4type!$D$5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GB4type!$B$6:$B$8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GB4type!$D$6:$D$8</c:f>
              <c:numCache>
                <c:formatCode>0%</c:formatCode>
                <c:ptCount val="3"/>
                <c:pt idx="0">
                  <c:v>1.0256410256410255E-2</c:v>
                </c:pt>
                <c:pt idx="1">
                  <c:v>2.564102564102564E-2</c:v>
                </c:pt>
                <c:pt idx="2">
                  <c:v>2.0512820512820509E-2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E6-41DF-BD39-4D7CA507EB1C}"/>
            </c:ext>
          </c:extLst>
        </c:ser>
        <c:ser>
          <c:idx val="2"/>
          <c:order val="2"/>
          <c:tx>
            <c:strRef>
              <c:f>GB4type!$E$5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GB4type!$B$6:$B$8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GB4type!$E$6:$E$8</c:f>
              <c:numCache>
                <c:formatCode>0%</c:formatCode>
                <c:ptCount val="3"/>
                <c:pt idx="0">
                  <c:v>0.48717948717948717</c:v>
                </c:pt>
                <c:pt idx="1">
                  <c:v>0.49230769230769234</c:v>
                </c:pt>
                <c:pt idx="2">
                  <c:v>0.48717948717948717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E6-41DF-BD39-4D7CA507EB1C}"/>
            </c:ext>
          </c:extLst>
        </c:ser>
        <c:ser>
          <c:idx val="3"/>
          <c:order val="3"/>
          <c:tx>
            <c:strRef>
              <c:f>GB4type!$F$5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GB4type!$B$6:$B$8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GB4type!$F$6:$F$8</c:f>
              <c:numCache>
                <c:formatCode>0%</c:formatCode>
                <c:ptCount val="3"/>
                <c:pt idx="0">
                  <c:v>0.49743589743589745</c:v>
                </c:pt>
                <c:pt idx="1">
                  <c:v>0.46666666666666662</c:v>
                </c:pt>
                <c:pt idx="2">
                  <c:v>0.47692307692307695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E6-41DF-BD39-4D7CA507EB1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43538384"/>
        <c:axId val="1143528304"/>
      </c:barChart>
      <c:catAx>
        <c:axId val="1143538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3528304"/>
        <c:crosses val="autoZero"/>
        <c:auto val="1"/>
        <c:lblAlgn val="ctr"/>
        <c:lblOffset val="100"/>
        <c:noMultiLvlLbl val="0"/>
      </c:catAx>
      <c:valAx>
        <c:axId val="114352830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353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320" b="0" i="0" u="none" strike="noStrike" kern="1200" spc="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 of sixth form learners (N=59)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320" b="0" i="0" u="none" strike="noStrike" kern="1200" spc="0" baseline="0">
              <a:solidFill>
                <a:schemeClr val="tx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GB4type!$C$41</c:f>
              <c:strCache>
                <c:ptCount val="1"/>
                <c:pt idx="0">
                  <c:v>Less than half (0-50%)</c:v>
                </c:pt>
              </c:strCache>
            </c:strRef>
          </c:tx>
          <c:spPr>
            <a:solidFill>
              <a:srgbClr val="E8733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GB4type!$B$42:$B$44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GB4type!$C$42:$C$44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GB4type!$D$41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GB4type!$B$42:$B$44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GB4type!$D$42:$D$44</c:f>
              <c:numCache>
                <c:formatCode>0%</c:formatCode>
                <c:ptCount val="3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GB4type!$E$41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GB4type!$B$42:$B$44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GB4type!$E$42:$E$44</c:f>
              <c:numCache>
                <c:formatCode>0%</c:formatCode>
                <c:ptCount val="3"/>
                <c:pt idx="0">
                  <c:v>0.37</c:v>
                </c:pt>
                <c:pt idx="1">
                  <c:v>0.34</c:v>
                </c:pt>
                <c:pt idx="2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ser>
          <c:idx val="3"/>
          <c:order val="3"/>
          <c:tx>
            <c:strRef>
              <c:f>GB4type!$F$41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145F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GB4type!$B$42:$B$44</c:f>
              <c:strCache>
                <c:ptCount val="3"/>
                <c:pt idx="0">
                  <c:v>Aware of the importance of Maths for their career</c:v>
                </c:pt>
                <c:pt idx="1">
                  <c:v>Aware of the importance of English for their career</c:v>
                </c:pt>
                <c:pt idx="2">
                  <c:v>Experienced curriculum learning that highlights the relevance of their subject</c:v>
                </c:pt>
              </c:strCache>
            </c:strRef>
          </c:cat>
          <c:val>
            <c:numRef>
              <c:f>GB4type!$F$42:$F$44</c:f>
              <c:numCache>
                <c:formatCode>0%</c:formatCode>
                <c:ptCount val="3"/>
                <c:pt idx="0">
                  <c:v>0.63</c:v>
                </c:pt>
                <c:pt idx="1">
                  <c:v>0.63</c:v>
                </c:pt>
                <c:pt idx="2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86-46DD-A068-BF71EC3CA8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100" b="0" i="0" u="none" strike="noStrike" kern="1200" baseline="0">
          <a:solidFill>
            <a:schemeClr val="tx1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 of ITP learners experiencing curriculum learning linked to careers (N=69 ITPs)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'GB4 ITP'!$A$4</c:f>
              <c:strCache>
                <c:ptCount val="1"/>
                <c:pt idx="0">
                  <c:v>Less than half (0-50%)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 ITP'!$B$3:$D$3</c:f>
              <c:strCache>
                <c:ptCount val="3"/>
                <c:pt idx="0">
                  <c:v>Aware of the importance of Maths (N=69 ITPs)</c:v>
                </c:pt>
                <c:pt idx="1">
                  <c:v>Aware of the importance of English (N=69 ITPs)</c:v>
                </c:pt>
                <c:pt idx="2">
                  <c:v>Experienced curriculum learning that highlights the relevance of their subject (N=69 ITPs)</c:v>
                </c:pt>
              </c:strCache>
            </c:strRef>
          </c:cat>
          <c:val>
            <c:numRef>
              <c:f>'GB4 ITP'!$B$4:$D$4</c:f>
              <c:numCache>
                <c:formatCode>0%</c:formatCode>
                <c:ptCount val="3"/>
                <c:pt idx="0">
                  <c:v>0.188</c:v>
                </c:pt>
                <c:pt idx="1">
                  <c:v>0.14499999999999999</c:v>
                </c:pt>
                <c:pt idx="2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E6-41DF-BD39-4D7CA507EB1C}"/>
            </c:ext>
          </c:extLst>
        </c:ser>
        <c:ser>
          <c:idx val="1"/>
          <c:order val="1"/>
          <c:tx>
            <c:strRef>
              <c:f>'GB4 ITP'!$A$5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 ITP'!$B$3:$D$3</c:f>
              <c:strCache>
                <c:ptCount val="3"/>
                <c:pt idx="0">
                  <c:v>Aware of the importance of Maths (N=69 ITPs)</c:v>
                </c:pt>
                <c:pt idx="1">
                  <c:v>Aware of the importance of English (N=69 ITPs)</c:v>
                </c:pt>
                <c:pt idx="2">
                  <c:v>Experienced curriculum learning that highlights the relevance of their subject (N=69 ITPs)</c:v>
                </c:pt>
              </c:strCache>
            </c:strRef>
          </c:cat>
          <c:val>
            <c:numRef>
              <c:f>'GB4 ITP'!$B$5:$D$5</c:f>
              <c:numCache>
                <c:formatCode>0%</c:formatCode>
                <c:ptCount val="3"/>
                <c:pt idx="0">
                  <c:v>0.33300000000000002</c:v>
                </c:pt>
                <c:pt idx="1">
                  <c:v>0.30399999999999999</c:v>
                </c:pt>
                <c:pt idx="2">
                  <c:v>0.188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E6-41DF-BD39-4D7CA507EB1C}"/>
            </c:ext>
          </c:extLst>
        </c:ser>
        <c:ser>
          <c:idx val="2"/>
          <c:order val="2"/>
          <c:tx>
            <c:strRef>
              <c:f>'GB4 ITP'!$A$6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E0DED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 ITP'!$B$3:$D$3</c:f>
              <c:strCache>
                <c:ptCount val="3"/>
                <c:pt idx="0">
                  <c:v>Aware of the importance of Maths (N=69 ITPs)</c:v>
                </c:pt>
                <c:pt idx="1">
                  <c:v>Aware of the importance of English (N=69 ITPs)</c:v>
                </c:pt>
                <c:pt idx="2">
                  <c:v>Experienced curriculum learning that highlights the relevance of their subject (N=69 ITPs)</c:v>
                </c:pt>
              </c:strCache>
            </c:strRef>
          </c:cat>
          <c:val>
            <c:numRef>
              <c:f>'GB4 ITP'!$B$6:$D$6</c:f>
              <c:numCache>
                <c:formatCode>0%</c:formatCode>
                <c:ptCount val="3"/>
                <c:pt idx="0">
                  <c:v>0.17399999999999999</c:v>
                </c:pt>
                <c:pt idx="1">
                  <c:v>0.26100000000000001</c:v>
                </c:pt>
                <c:pt idx="2">
                  <c:v>0.23200000000000001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E6-41DF-BD39-4D7CA507EB1C}"/>
            </c:ext>
          </c:extLst>
        </c:ser>
        <c:ser>
          <c:idx val="3"/>
          <c:order val="3"/>
          <c:tx>
            <c:strRef>
              <c:f>'GB4 ITP'!$A$7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 ITP'!$B$3:$D$3</c:f>
              <c:strCache>
                <c:ptCount val="3"/>
                <c:pt idx="0">
                  <c:v>Aware of the importance of Maths (N=69 ITPs)</c:v>
                </c:pt>
                <c:pt idx="1">
                  <c:v>Aware of the importance of English (N=69 ITPs)</c:v>
                </c:pt>
                <c:pt idx="2">
                  <c:v>Experienced curriculum learning that highlights the relevance of their subject (N=69 ITPs)</c:v>
                </c:pt>
              </c:strCache>
            </c:strRef>
          </c:cat>
          <c:val>
            <c:numRef>
              <c:f>'GB4 ITP'!$B$7:$D$7</c:f>
              <c:numCache>
                <c:formatCode>0%</c:formatCode>
                <c:ptCount val="3"/>
                <c:pt idx="0">
                  <c:v>0.23200000000000001</c:v>
                </c:pt>
                <c:pt idx="1">
                  <c:v>0.217</c:v>
                </c:pt>
                <c:pt idx="2">
                  <c:v>0.34799999999999998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E6-41DF-BD39-4D7CA507EB1C}"/>
            </c:ext>
          </c:extLst>
        </c:ser>
        <c:ser>
          <c:idx val="4"/>
          <c:order val="4"/>
          <c:tx>
            <c:strRef>
              <c:f>'GB4 ITP'!$A$8</c:f>
              <c:strCache>
                <c:ptCount val="1"/>
                <c:pt idx="0">
                  <c:v>I don't know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'GB4 ITP'!$B$3:$D$3</c:f>
              <c:strCache>
                <c:ptCount val="3"/>
                <c:pt idx="0">
                  <c:v>Aware of the importance of Maths (N=69 ITPs)</c:v>
                </c:pt>
                <c:pt idx="1">
                  <c:v>Aware of the importance of English (N=69 ITPs)</c:v>
                </c:pt>
                <c:pt idx="2">
                  <c:v>Experienced curriculum learning that highlights the relevance of their subject (N=69 ITPs)</c:v>
                </c:pt>
              </c:strCache>
            </c:strRef>
          </c:cat>
          <c:val>
            <c:numRef>
              <c:f>'GB4 ITP'!$B$8:$D$8</c:f>
              <c:numCache>
                <c:formatCode>0%</c:formatCode>
                <c:ptCount val="3"/>
                <c:pt idx="0">
                  <c:v>7.1999999999999995E-2</c:v>
                </c:pt>
                <c:pt idx="1">
                  <c:v>7.1999999999999995E-2</c:v>
                </c:pt>
                <c:pt idx="2">
                  <c:v>5.8000000000000003E-2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E6-41DF-BD39-4D7CA507EB1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43538384"/>
        <c:axId val="1143528304"/>
      </c:barChart>
      <c:catAx>
        <c:axId val="1143538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3528304"/>
        <c:crosses val="autoZero"/>
        <c:auto val="1"/>
        <c:lblAlgn val="ctr"/>
        <c:lblOffset val="100"/>
        <c:noMultiLvlLbl val="0"/>
      </c:catAx>
      <c:valAx>
        <c:axId val="1143528304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353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5. Encounters with employers and employees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'GB5'!$B$3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'GB5'!$A$4:$A$6</c:f>
              <c:strCache>
                <c:ptCount val="3"/>
                <c:pt idx="0">
                  <c:v>College records and takes account of learners’ part-time employment and influence on their development</c:v>
                </c:pt>
                <c:pt idx="1">
                  <c:v>76-100% learners have at least 2 encounters every year they are at college</c:v>
                </c:pt>
                <c:pt idx="2">
                  <c:v>76-100% learners have at least 1 encounter through the curriculum every year</c:v>
                </c:pt>
              </c:strCache>
            </c:strRef>
          </c:cat>
          <c:val>
            <c:numRef>
              <c:f>'GB5'!$B$4:$B$6</c:f>
              <c:numCache>
                <c:formatCode>0%</c:formatCode>
                <c:ptCount val="3"/>
                <c:pt idx="0">
                  <c:v>0.85</c:v>
                </c:pt>
                <c:pt idx="1">
                  <c:v>0.93</c:v>
                </c:pt>
                <c:pt idx="2">
                  <c:v>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'GB5'!$C$3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'GB5'!$A$4:$A$6</c:f>
              <c:strCache>
                <c:ptCount val="3"/>
                <c:pt idx="0">
                  <c:v>College records and takes account of learners’ part-time employment and influence on their development</c:v>
                </c:pt>
                <c:pt idx="1">
                  <c:v>76-100% learners have at least 2 encounters every year they are at college</c:v>
                </c:pt>
                <c:pt idx="2">
                  <c:v>76-100% learners have at least 1 encounter through the curriculum every year</c:v>
                </c:pt>
              </c:strCache>
            </c:strRef>
          </c:cat>
          <c:val>
            <c:numRef>
              <c:f>'GB5'!$C$4:$C$6</c:f>
              <c:numCache>
                <c:formatCode>0%</c:formatCode>
                <c:ptCount val="3"/>
                <c:pt idx="0">
                  <c:v>0.84</c:v>
                </c:pt>
                <c:pt idx="1">
                  <c:v>0.98</c:v>
                </c:pt>
                <c:pt idx="2">
                  <c:v>0.98799999999999999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'GB5'!$D$3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'GB5'!$A$4:$A$6</c:f>
              <c:strCache>
                <c:ptCount val="3"/>
                <c:pt idx="0">
                  <c:v>College records and takes account of learners’ part-time employment and influence on their development</c:v>
                </c:pt>
                <c:pt idx="1">
                  <c:v>76-100% learners have at least 2 encounters every year they are at college</c:v>
                </c:pt>
                <c:pt idx="2">
                  <c:v>76-100% learners have at least 1 encounter through the curriculum every year</c:v>
                </c:pt>
              </c:strCache>
            </c:strRef>
          </c:cat>
          <c:val>
            <c:numRef>
              <c:f>'GB5'!$D$4:$D$6</c:f>
              <c:numCache>
                <c:formatCode>0%</c:formatCode>
                <c:ptCount val="3"/>
                <c:pt idx="0">
                  <c:v>0.81</c:v>
                </c:pt>
                <c:pt idx="1">
                  <c:v>0.87</c:v>
                </c:pt>
                <c:pt idx="2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 of FE learners (N=195)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GB5type!$B$5</c:f>
              <c:strCache>
                <c:ptCount val="1"/>
                <c:pt idx="0">
                  <c:v>Less than half of students (1-50%)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GB5type!$C$4:$D$4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GB5type!$C$5:$D$5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E6-41DF-BD39-4D7CA507EB1C}"/>
            </c:ext>
          </c:extLst>
        </c:ser>
        <c:ser>
          <c:idx val="1"/>
          <c:order val="1"/>
          <c:tx>
            <c:strRef>
              <c:f>GB5type!$B$6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145F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GB5type!$C$4:$D$4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GB5type!$C$6:$D$6</c:f>
              <c:numCache>
                <c:formatCode>0%</c:formatCode>
                <c:ptCount val="2"/>
                <c:pt idx="0">
                  <c:v>3.0769230769230771E-2</c:v>
                </c:pt>
                <c:pt idx="1">
                  <c:v>5.1282051282051273E-3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E6-41DF-BD39-4D7CA507EB1C}"/>
            </c:ext>
          </c:extLst>
        </c:ser>
        <c:ser>
          <c:idx val="2"/>
          <c:order val="2"/>
          <c:tx>
            <c:strRef>
              <c:f>GB5type!$B$7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GB5type!$C$4:$D$4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GB5type!$C$7:$D$7</c:f>
              <c:numCache>
                <c:formatCode>0%</c:formatCode>
                <c:ptCount val="2"/>
                <c:pt idx="0">
                  <c:v>0.68205128205128207</c:v>
                </c:pt>
                <c:pt idx="1">
                  <c:v>0.53846153846153844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E6-41DF-BD39-4D7CA507EB1C}"/>
            </c:ext>
          </c:extLst>
        </c:ser>
        <c:ser>
          <c:idx val="3"/>
          <c:order val="3"/>
          <c:tx>
            <c:strRef>
              <c:f>GB5type!$B$8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GB5type!$C$4:$D$4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GB5type!$C$8:$D$8</c:f>
              <c:numCache>
                <c:formatCode>0%</c:formatCode>
                <c:ptCount val="2"/>
                <c:pt idx="0">
                  <c:v>0.28205128205128205</c:v>
                </c:pt>
                <c:pt idx="1">
                  <c:v>0.4564102564102564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E6-41DF-BD39-4D7CA507EB1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43538384"/>
        <c:axId val="1143528304"/>
      </c:barChart>
      <c:catAx>
        <c:axId val="1143538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3528304"/>
        <c:crosses val="autoZero"/>
        <c:auto val="1"/>
        <c:lblAlgn val="ctr"/>
        <c:lblOffset val="100"/>
        <c:noMultiLvlLbl val="0"/>
      </c:catAx>
      <c:valAx>
        <c:axId val="114352830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353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 of 6th form learners (N=59)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GB5type!$B$12</c:f>
              <c:strCache>
                <c:ptCount val="1"/>
                <c:pt idx="0">
                  <c:v>Less than half of students (1-50%)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GB5type!$C$11:$D$11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GB5type!$C$12:$D$12</c:f>
              <c:numCache>
                <c:formatCode>0%</c:formatCode>
                <c:ptCount val="2"/>
                <c:pt idx="0">
                  <c:v>6.7796610169491525E-2</c:v>
                </c:pt>
                <c:pt idx="1">
                  <c:v>5.0847457627118647E-2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CC-42C0-916C-10CDC96E9D46}"/>
            </c:ext>
          </c:extLst>
        </c:ser>
        <c:ser>
          <c:idx val="1"/>
          <c:order val="1"/>
          <c:tx>
            <c:strRef>
              <c:f>GB5type!$B$13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GB5type!$C$11:$D$11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GB5type!$C$13:$D$13</c:f>
              <c:numCache>
                <c:formatCode>0%</c:formatCode>
                <c:ptCount val="2"/>
                <c:pt idx="0">
                  <c:v>0.11864406779661017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CC-42C0-916C-10CDC96E9D46}"/>
            </c:ext>
          </c:extLst>
        </c:ser>
        <c:ser>
          <c:idx val="2"/>
          <c:order val="2"/>
          <c:tx>
            <c:strRef>
              <c:f>GB5type!$B$14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GB5type!$C$11:$D$11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GB5type!$C$14:$D$14</c:f>
              <c:numCache>
                <c:formatCode>0%</c:formatCode>
                <c:ptCount val="2"/>
                <c:pt idx="0">
                  <c:v>0.32203389830508472</c:v>
                </c:pt>
                <c:pt idx="1">
                  <c:v>0.33898305084745756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CC-42C0-916C-10CDC96E9D46}"/>
            </c:ext>
          </c:extLst>
        </c:ser>
        <c:ser>
          <c:idx val="3"/>
          <c:order val="3"/>
          <c:tx>
            <c:strRef>
              <c:f>GB5type!$B$15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GB5type!$C$11:$D$11</c:f>
              <c:strCache>
                <c:ptCount val="2"/>
                <c:pt idx="0">
                  <c:v>Proportion of learners have at least 2 encounter with employer via curriculum in each year</c:v>
                </c:pt>
                <c:pt idx="1">
                  <c:v>Proportion of learners have at least 1 encounter with employer via curriculum in each year</c:v>
                </c:pt>
              </c:strCache>
            </c:strRef>
          </c:cat>
          <c:val>
            <c:numRef>
              <c:f>GB5type!$C$15:$D$15</c:f>
              <c:numCache>
                <c:formatCode>0%</c:formatCode>
                <c:ptCount val="2"/>
                <c:pt idx="0">
                  <c:v>0.47457627118644069</c:v>
                </c:pt>
                <c:pt idx="1">
                  <c:v>0.61016949152542377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CC-42C0-916C-10CDC96E9D4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1612109599"/>
        <c:axId val="1612110079"/>
      </c:barChart>
      <c:catAx>
        <c:axId val="16121095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612110079"/>
        <c:crosses val="autoZero"/>
        <c:auto val="1"/>
        <c:lblAlgn val="ctr"/>
        <c:lblOffset val="100"/>
        <c:noMultiLvlLbl val="0"/>
      </c:catAx>
      <c:valAx>
        <c:axId val="1612110079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612109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5. Encounters with employers and employees (ITPs (N=69)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'GB5 ITP'!$A$4</c:f>
              <c:strCache>
                <c:ptCount val="1"/>
                <c:pt idx="0">
                  <c:v>None (0%)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 ITP'!$B$3:$C$3</c:f>
              <c:strCache>
                <c:ptCount val="2"/>
                <c:pt idx="0">
                  <c:v>Proportion of learners have at least 1 encounter with employer via curriculum in each year</c:v>
                </c:pt>
                <c:pt idx="1">
                  <c:v>Proportion of learners have at least 2 encounter with employer via curriculum in each year</c:v>
                </c:pt>
              </c:strCache>
            </c:strRef>
          </c:cat>
          <c:val>
            <c:numRef>
              <c:f>'GB5 ITP'!$B$4:$C$4</c:f>
              <c:numCache>
                <c:formatCode>0%</c:formatCode>
                <c:ptCount val="2"/>
                <c:pt idx="0">
                  <c:v>0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'GB5 ITP'!$A$5</c:f>
              <c:strCache>
                <c:ptCount val="1"/>
                <c:pt idx="0">
                  <c:v>A few (1-25%)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 ITP'!$B$3:$C$3</c:f>
              <c:strCache>
                <c:ptCount val="2"/>
                <c:pt idx="0">
                  <c:v>Proportion of learners have at least 1 encounter with employer via curriculum in each year</c:v>
                </c:pt>
                <c:pt idx="1">
                  <c:v>Proportion of learners have at least 2 encounter with employer via curriculum in each year</c:v>
                </c:pt>
              </c:strCache>
            </c:strRef>
          </c:cat>
          <c:val>
            <c:numRef>
              <c:f>'GB5 ITP'!$B$5:$C$5</c:f>
              <c:numCache>
                <c:formatCode>0%</c:formatCode>
                <c:ptCount val="2"/>
                <c:pt idx="0">
                  <c:v>4.2999999999999997E-2</c:v>
                </c:pt>
                <c:pt idx="1">
                  <c:v>0.159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'GB5 ITP'!$A$6</c:f>
              <c:strCache>
                <c:ptCount val="1"/>
                <c:pt idx="0">
                  <c:v>Some (26-50%)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 ITP'!$B$3:$C$3</c:f>
              <c:strCache>
                <c:ptCount val="2"/>
                <c:pt idx="0">
                  <c:v>Proportion of learners have at least 1 encounter with employer via curriculum in each year</c:v>
                </c:pt>
                <c:pt idx="1">
                  <c:v>Proportion of learners have at least 2 encounter with employer via curriculum in each year</c:v>
                </c:pt>
              </c:strCache>
            </c:strRef>
          </c:cat>
          <c:val>
            <c:numRef>
              <c:f>'GB5 ITP'!$B$6:$C$6</c:f>
              <c:numCache>
                <c:formatCode>0%</c:formatCode>
                <c:ptCount val="2"/>
                <c:pt idx="0">
                  <c:v>0.1</c:v>
                </c:pt>
                <c:pt idx="1">
                  <c:v>0.10100000000000001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ser>
          <c:idx val="3"/>
          <c:order val="3"/>
          <c:tx>
            <c:strRef>
              <c:f>'GB5 ITP'!$A$7</c:f>
              <c:strCache>
                <c:ptCount val="1"/>
                <c:pt idx="0">
                  <c:v>Most (51-75%)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 ITP'!$B$3:$C$3</c:f>
              <c:strCache>
                <c:ptCount val="2"/>
                <c:pt idx="0">
                  <c:v>Proportion of learners have at least 1 encounter with employer via curriculum in each year</c:v>
                </c:pt>
                <c:pt idx="1">
                  <c:v>Proportion of learners have at least 2 encounter with employer via curriculum in each year</c:v>
                </c:pt>
              </c:strCache>
            </c:strRef>
          </c:cat>
          <c:val>
            <c:numRef>
              <c:f>'GB5 ITP'!$B$7:$C$7</c:f>
              <c:numCache>
                <c:formatCode>0%</c:formatCode>
                <c:ptCount val="2"/>
                <c:pt idx="0">
                  <c:v>0.14499999999999999</c:v>
                </c:pt>
                <c:pt idx="1">
                  <c:v>0.11600000000000001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46-455A-A295-2F175D22F888}"/>
            </c:ext>
          </c:extLst>
        </c:ser>
        <c:ser>
          <c:idx val="4"/>
          <c:order val="4"/>
          <c:tx>
            <c:strRef>
              <c:f>'GB5 ITP'!$A$8</c:f>
              <c:strCache>
                <c:ptCount val="1"/>
                <c:pt idx="0">
                  <c:v>Overwhelming Majority (76-99%)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 ITP'!$B$3:$C$3</c:f>
              <c:strCache>
                <c:ptCount val="2"/>
                <c:pt idx="0">
                  <c:v>Proportion of learners have at least 1 encounter with employer via curriculum in each year</c:v>
                </c:pt>
                <c:pt idx="1">
                  <c:v>Proportion of learners have at least 2 encounter with employer via curriculum in each year</c:v>
                </c:pt>
              </c:strCache>
            </c:strRef>
          </c:cat>
          <c:val>
            <c:numRef>
              <c:f>'GB5 ITP'!$B$8:$C$8</c:f>
              <c:numCache>
                <c:formatCode>0%</c:formatCode>
                <c:ptCount val="2"/>
                <c:pt idx="0">
                  <c:v>0.188</c:v>
                </c:pt>
                <c:pt idx="1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5-4F87-B002-F73FFD54F8B5}"/>
            </c:ext>
          </c:extLst>
        </c:ser>
        <c:ser>
          <c:idx val="5"/>
          <c:order val="5"/>
          <c:tx>
            <c:strRef>
              <c:f>'GB5 ITP'!$A$9</c:f>
              <c:strCache>
                <c:ptCount val="1"/>
                <c:pt idx="0">
                  <c:v>All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'GB5 ITP'!$B$3:$C$3</c:f>
              <c:strCache>
                <c:ptCount val="2"/>
                <c:pt idx="0">
                  <c:v>Proportion of learners have at least 1 encounter with employer via curriculum in each year</c:v>
                </c:pt>
                <c:pt idx="1">
                  <c:v>Proportion of learners have at least 2 encounter with employer via curriculum in each year</c:v>
                </c:pt>
              </c:strCache>
            </c:strRef>
          </c:cat>
          <c:val>
            <c:numRef>
              <c:f>'GB5 ITP'!$B$9:$C$9</c:f>
              <c:numCache>
                <c:formatCode>0%</c:formatCode>
                <c:ptCount val="2"/>
                <c:pt idx="0">
                  <c:v>0.49299999999999999</c:v>
                </c:pt>
                <c:pt idx="1">
                  <c:v>0.30399999999999999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DA5-4F87-B002-F73FFD54F8B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6. Experiences of workplaces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'GB6'!$B$3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'GB6'!$A$4</c:f>
              <c:strCache>
                <c:ptCount val="1"/>
                <c:pt idx="0">
                  <c:v>76-100% learners have had an experience of a workplace (excluding part-time jobs) by the time they finish programme of study</c:v>
                </c:pt>
              </c:strCache>
            </c:strRef>
          </c:cat>
          <c:val>
            <c:numRef>
              <c:f>'GB6'!$B$4</c:f>
              <c:numCache>
                <c:formatCode>0%</c:formatCode>
                <c:ptCount val="1"/>
                <c:pt idx="0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'GB6'!$C$3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'GB6'!$A$4</c:f>
              <c:strCache>
                <c:ptCount val="1"/>
                <c:pt idx="0">
                  <c:v>76-100% learners have had an experience of a workplace (excluding part-time jobs) by the time they finish programme of study</c:v>
                </c:pt>
              </c:strCache>
            </c:strRef>
          </c:cat>
          <c:val>
            <c:numRef>
              <c:f>'GB6'!$C$4</c:f>
              <c:numCache>
                <c:formatCode>0%</c:formatCode>
                <c:ptCount val="1"/>
                <c:pt idx="0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'GB6'!$D$3</c:f>
              <c:strCache>
                <c:ptCount val="1"/>
                <c:pt idx="0">
                  <c:v>2022/23 (N=254)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'GB6'!$A$4</c:f>
              <c:strCache>
                <c:ptCount val="1"/>
                <c:pt idx="0">
                  <c:v>76-100% learners have had an experience of a workplace (excluding part-time jobs) by the time they finish programme of study</c:v>
                </c:pt>
              </c:strCache>
            </c:strRef>
          </c:cat>
          <c:val>
            <c:numRef>
              <c:f>'GB6'!$D$4</c:f>
              <c:numCache>
                <c:formatCode>0%</c:formatCode>
                <c:ptCount val="1"/>
                <c:pt idx="0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6. Experiences of workplaces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GB6type!$B$5</c:f>
              <c:strCache>
                <c:ptCount val="1"/>
                <c:pt idx="0">
                  <c:v>A few students (1-25%)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GB6type!$C$4:$D$4</c:f>
              <c:strCache>
                <c:ptCount val="2"/>
                <c:pt idx="0">
                  <c:v>FE college (N=195 colleges)</c:v>
                </c:pt>
                <c:pt idx="1">
                  <c:v>Sixth form, 16-19 Academy/Free school (N=59 colleges)</c:v>
                </c:pt>
              </c:strCache>
            </c:strRef>
          </c:cat>
          <c:val>
            <c:numRef>
              <c:f>GB6type!$C$5:$D$5</c:f>
              <c:numCache>
                <c:formatCode>###0%</c:formatCode>
                <c:ptCount val="2"/>
                <c:pt idx="0">
                  <c:v>5.0847457627118647E-2</c:v>
                </c:pt>
                <c:pt idx="1">
                  <c:v>1.0256410256410255E-2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GB6type!$B$6</c:f>
              <c:strCache>
                <c:ptCount val="1"/>
                <c:pt idx="0">
                  <c:v>Some students (26-50%)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GB6type!$C$4:$D$4</c:f>
              <c:strCache>
                <c:ptCount val="2"/>
                <c:pt idx="0">
                  <c:v>FE college (N=195 colleges)</c:v>
                </c:pt>
                <c:pt idx="1">
                  <c:v>Sixth form, 16-19 Academy/Free school (N=59 colleges)</c:v>
                </c:pt>
              </c:strCache>
            </c:strRef>
          </c:cat>
          <c:val>
            <c:numRef>
              <c:f>GB6type!$C$6:$D$6</c:f>
              <c:numCache>
                <c:formatCode>###0%</c:formatCode>
                <c:ptCount val="2"/>
                <c:pt idx="0">
                  <c:v>0.13559322033898305</c:v>
                </c:pt>
                <c:pt idx="1">
                  <c:v>2.564102564102564E-2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GB6type!$B$7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145F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GB6type!$C$4:$D$4</c:f>
              <c:strCache>
                <c:ptCount val="2"/>
                <c:pt idx="0">
                  <c:v>FE college (N=195 colleges)</c:v>
                </c:pt>
                <c:pt idx="1">
                  <c:v>Sixth form, 16-19 Academy/Free school (N=59 colleges)</c:v>
                </c:pt>
              </c:strCache>
            </c:strRef>
          </c:cat>
          <c:val>
            <c:numRef>
              <c:f>GB6type!$C$7:$D$7</c:f>
              <c:numCache>
                <c:formatCode>###0%</c:formatCode>
                <c:ptCount val="2"/>
                <c:pt idx="0">
                  <c:v>0.2711864406779661</c:v>
                </c:pt>
                <c:pt idx="1">
                  <c:v>0.17435897435897435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ser>
          <c:idx val="3"/>
          <c:order val="3"/>
          <c:tx>
            <c:strRef>
              <c:f>GB6type!$B$8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GB6type!$C$4:$D$4</c:f>
              <c:strCache>
                <c:ptCount val="2"/>
                <c:pt idx="0">
                  <c:v>FE college (N=195 colleges)</c:v>
                </c:pt>
                <c:pt idx="1">
                  <c:v>Sixth form, 16-19 Academy/Free school (N=59 colleges)</c:v>
                </c:pt>
              </c:strCache>
            </c:strRef>
          </c:cat>
          <c:val>
            <c:numRef>
              <c:f>GB6type!$C$8:$D$8</c:f>
              <c:numCache>
                <c:formatCode>###0%</c:formatCode>
                <c:ptCount val="2"/>
                <c:pt idx="0">
                  <c:v>0.3559322033898305</c:v>
                </c:pt>
                <c:pt idx="1">
                  <c:v>0.6974358974358974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46-455A-A295-2F175D22F888}"/>
            </c:ext>
          </c:extLst>
        </c:ser>
        <c:ser>
          <c:idx val="4"/>
          <c:order val="4"/>
          <c:tx>
            <c:strRef>
              <c:f>GB6type!$B$9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GB6type!$C$4:$D$4</c:f>
              <c:strCache>
                <c:ptCount val="2"/>
                <c:pt idx="0">
                  <c:v>FE college (N=195 colleges)</c:v>
                </c:pt>
                <c:pt idx="1">
                  <c:v>Sixth form, 16-19 Academy/Free school (N=59 colleges)</c:v>
                </c:pt>
              </c:strCache>
            </c:strRef>
          </c:cat>
          <c:val>
            <c:numRef>
              <c:f>GB6type!$C$9:$D$9</c:f>
              <c:numCache>
                <c:formatCode>###0%</c:formatCode>
                <c:ptCount val="2"/>
                <c:pt idx="0">
                  <c:v>0.16949152542372878</c:v>
                </c:pt>
                <c:pt idx="1">
                  <c:v>8.2051282051282037E-2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5-4F87-B002-F73FFD54F8B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1. A stable careers programme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GB1type!$C$3</c:f>
              <c:strCache>
                <c:ptCount val="1"/>
                <c:pt idx="0">
                  <c:v>FE (195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GB1type!$A$4:$A$21</c:f>
              <c:strCache>
                <c:ptCount val="18"/>
                <c:pt idx="0">
                  <c:v>College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GB1type!$C$4:$C$21</c:f>
              <c:numCache>
                <c:formatCode>0%</c:formatCode>
                <c:ptCount val="18"/>
                <c:pt idx="0">
                  <c:v>0.98461538461538467</c:v>
                </c:pt>
                <c:pt idx="1">
                  <c:v>0.87564766839378239</c:v>
                </c:pt>
                <c:pt idx="2">
                  <c:v>0.98963730569948183</c:v>
                </c:pt>
                <c:pt idx="3">
                  <c:v>0.9689119170984456</c:v>
                </c:pt>
                <c:pt idx="4">
                  <c:v>0.99481865284974091</c:v>
                </c:pt>
                <c:pt idx="5">
                  <c:v>0.98974358974358978</c:v>
                </c:pt>
                <c:pt idx="6">
                  <c:v>0.92307692307692302</c:v>
                </c:pt>
                <c:pt idx="7">
                  <c:v>0.96410256410256412</c:v>
                </c:pt>
                <c:pt idx="8">
                  <c:v>0.97948717948717945</c:v>
                </c:pt>
                <c:pt idx="9">
                  <c:v>0.96923076923076923</c:v>
                </c:pt>
                <c:pt idx="10">
                  <c:v>0.99487179487179489</c:v>
                </c:pt>
                <c:pt idx="11">
                  <c:v>1</c:v>
                </c:pt>
                <c:pt idx="12">
                  <c:v>0.99487179487179489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0.98461538461538467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GB1type!$B$3</c:f>
              <c:strCache>
                <c:ptCount val="1"/>
                <c:pt idx="0">
                  <c:v>Sixth form, 16-19 Academy/Free School (59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GB1type!$A$4:$A$21</c:f>
              <c:strCache>
                <c:ptCount val="18"/>
                <c:pt idx="0">
                  <c:v>College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GB1type!$B$4:$B$21</c:f>
              <c:numCache>
                <c:formatCode>0%</c:formatCode>
                <c:ptCount val="18"/>
                <c:pt idx="0">
                  <c:v>1</c:v>
                </c:pt>
                <c:pt idx="1">
                  <c:v>0.96610169491525422</c:v>
                </c:pt>
                <c:pt idx="2">
                  <c:v>0.94915254237288138</c:v>
                </c:pt>
                <c:pt idx="3">
                  <c:v>0.98305084745762716</c:v>
                </c:pt>
                <c:pt idx="4">
                  <c:v>1</c:v>
                </c:pt>
                <c:pt idx="5">
                  <c:v>1</c:v>
                </c:pt>
                <c:pt idx="6">
                  <c:v>0.93220338983050832</c:v>
                </c:pt>
                <c:pt idx="7">
                  <c:v>0.96610169491525422</c:v>
                </c:pt>
                <c:pt idx="8">
                  <c:v>0.93220338983050832</c:v>
                </c:pt>
                <c:pt idx="9">
                  <c:v>0.94915254237288138</c:v>
                </c:pt>
                <c:pt idx="10">
                  <c:v>0.98305084745762716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</a:t>
            </a:r>
            <a:r>
              <a:rPr lang="en-GB" baseline="0"/>
              <a:t> of learners who have an experience of a workplace by the time they finish their course of study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'GB6 ITP'!$A$4</c:f>
              <c:strCache>
                <c:ptCount val="1"/>
                <c:pt idx="0">
                  <c:v>Don't know/none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 ITP'!$B$3:$C$3</c:f>
              <c:strCache>
                <c:ptCount val="2"/>
                <c:pt idx="0">
                  <c:v>2024/25 (ITPs N=69)</c:v>
                </c:pt>
                <c:pt idx="1">
                  <c:v>2023/24 (ITPs N=49)</c:v>
                </c:pt>
              </c:strCache>
            </c:strRef>
          </c:cat>
          <c:val>
            <c:numRef>
              <c:f>'GB6 ITP'!$B$4:$C$4</c:f>
              <c:numCache>
                <c:formatCode>0%</c:formatCode>
                <c:ptCount val="2"/>
                <c:pt idx="0">
                  <c:v>1.4E-2</c:v>
                </c:pt>
                <c:pt idx="1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'GB6 ITP'!$A$5</c:f>
              <c:strCache>
                <c:ptCount val="1"/>
                <c:pt idx="0">
                  <c:v>Less than half (1-49%)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 ITP'!$B$3:$C$3</c:f>
              <c:strCache>
                <c:ptCount val="2"/>
                <c:pt idx="0">
                  <c:v>2024/25 (ITPs N=69)</c:v>
                </c:pt>
                <c:pt idx="1">
                  <c:v>2023/24 (ITPs N=49)</c:v>
                </c:pt>
              </c:strCache>
            </c:strRef>
          </c:cat>
          <c:val>
            <c:numRef>
              <c:f>'GB6 ITP'!$B$5:$C$5</c:f>
              <c:numCache>
                <c:formatCode>0%</c:formatCode>
                <c:ptCount val="2"/>
                <c:pt idx="0">
                  <c:v>0.30399999999999999</c:v>
                </c:pt>
                <c:pt idx="1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'GB6 ITP'!$A$6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 ITP'!$B$3:$C$3</c:f>
              <c:strCache>
                <c:ptCount val="2"/>
                <c:pt idx="0">
                  <c:v>2024/25 (ITPs N=69)</c:v>
                </c:pt>
                <c:pt idx="1">
                  <c:v>2023/24 (ITPs N=49)</c:v>
                </c:pt>
              </c:strCache>
            </c:strRef>
          </c:cat>
          <c:val>
            <c:numRef>
              <c:f>'GB6 ITP'!$B$6:$C$6</c:f>
              <c:numCache>
                <c:formatCode>0%</c:formatCode>
                <c:ptCount val="2"/>
                <c:pt idx="0">
                  <c:v>0.11600000000000001</c:v>
                </c:pt>
                <c:pt idx="1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C2-4B79-9CA3-E8A32CBE47FA}"/>
            </c:ext>
          </c:extLst>
        </c:ser>
        <c:ser>
          <c:idx val="3"/>
          <c:order val="3"/>
          <c:tx>
            <c:strRef>
              <c:f>'GB6 ITP'!$A$7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145F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 ITP'!$B$3:$C$3</c:f>
              <c:strCache>
                <c:ptCount val="2"/>
                <c:pt idx="0">
                  <c:v>2024/25 (ITPs N=69)</c:v>
                </c:pt>
                <c:pt idx="1">
                  <c:v>2023/24 (ITPs N=49)</c:v>
                </c:pt>
              </c:strCache>
            </c:strRef>
          </c:cat>
          <c:val>
            <c:numRef>
              <c:f>'GB6 ITP'!$B$7:$C$7</c:f>
              <c:numCache>
                <c:formatCode>0%</c:formatCode>
                <c:ptCount val="2"/>
                <c:pt idx="0">
                  <c:v>0.11600000000000001</c:v>
                </c:pt>
                <c:pt idx="1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C2-4B79-9CA3-E8A32CBE47FA}"/>
            </c:ext>
          </c:extLst>
        </c:ser>
        <c:ser>
          <c:idx val="4"/>
          <c:order val="4"/>
          <c:tx>
            <c:strRef>
              <c:f>'GB6 ITP'!$A$8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'GB6 ITP'!$B$3:$C$3</c:f>
              <c:strCache>
                <c:ptCount val="2"/>
                <c:pt idx="0">
                  <c:v>2024/25 (ITPs N=69)</c:v>
                </c:pt>
                <c:pt idx="1">
                  <c:v>2023/24 (ITPs N=49)</c:v>
                </c:pt>
              </c:strCache>
            </c:strRef>
          </c:cat>
          <c:val>
            <c:numRef>
              <c:f>'GB6 ITP'!$B$8:$C$8</c:f>
              <c:numCache>
                <c:formatCode>0%</c:formatCode>
                <c:ptCount val="2"/>
                <c:pt idx="0">
                  <c:v>0.44900000000000001</c:v>
                </c:pt>
                <c:pt idx="1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C2-4B79-9CA3-E8A32CBE47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7.</a:t>
            </a:r>
            <a:r>
              <a:rPr lang="en-GB" baseline="0"/>
              <a:t> Encounters with further and higher education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'GB7'!$B$8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'GB7'!$A$9:$A$11</c:f>
              <c:strCache>
                <c:ptCount val="3"/>
                <c:pt idx="0">
                  <c:v>76-100% of learners have had meaningful encounters with a range of universities</c:v>
                </c:pt>
                <c:pt idx="1">
                  <c:v>76-100% of learners have had meaningful encounters with a range of FE providers</c:v>
                </c:pt>
                <c:pt idx="2">
                  <c:v>76-100% of learners have had meaningful encounters with a range of apprenticeship providers</c:v>
                </c:pt>
              </c:strCache>
            </c:strRef>
          </c:cat>
          <c:val>
            <c:numRef>
              <c:f>'GB7'!$B$9:$B$11</c:f>
              <c:numCache>
                <c:formatCode>0%</c:formatCode>
                <c:ptCount val="3"/>
                <c:pt idx="0">
                  <c:v>0.88</c:v>
                </c:pt>
                <c:pt idx="1">
                  <c:v>0.72</c:v>
                </c:pt>
                <c:pt idx="2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'GB7'!$C$8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'GB7'!$A$9:$A$11</c:f>
              <c:strCache>
                <c:ptCount val="3"/>
                <c:pt idx="0">
                  <c:v>76-100% of learners have had meaningful encounters with a range of universities</c:v>
                </c:pt>
                <c:pt idx="1">
                  <c:v>76-100% of learners have had meaningful encounters with a range of FE providers</c:v>
                </c:pt>
                <c:pt idx="2">
                  <c:v>76-100% of learners have had meaningful encounters with a range of apprenticeship providers</c:v>
                </c:pt>
              </c:strCache>
            </c:strRef>
          </c:cat>
          <c:val>
            <c:numRef>
              <c:f>'GB7'!$C$9:$C$11</c:f>
              <c:numCache>
                <c:formatCode>0%</c:formatCode>
                <c:ptCount val="3"/>
                <c:pt idx="0">
                  <c:v>0.83</c:v>
                </c:pt>
                <c:pt idx="1">
                  <c:v>0.71</c:v>
                </c:pt>
                <c:pt idx="2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'GB7'!$D$8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'GB7'!$A$9:$A$11</c:f>
              <c:strCache>
                <c:ptCount val="3"/>
                <c:pt idx="0">
                  <c:v>76-100% of learners have had meaningful encounters with a range of universities</c:v>
                </c:pt>
                <c:pt idx="1">
                  <c:v>76-100% of learners have had meaningful encounters with a range of FE providers</c:v>
                </c:pt>
                <c:pt idx="2">
                  <c:v>76-100% of learners have had meaningful encounters with a range of apprenticeship providers</c:v>
                </c:pt>
              </c:strCache>
            </c:strRef>
          </c:cat>
          <c:val>
            <c:numRef>
              <c:f>'GB7'!$D$9:$D$11</c:f>
              <c:numCache>
                <c:formatCode>0%</c:formatCode>
                <c:ptCount val="3"/>
                <c:pt idx="0">
                  <c:v>0.82</c:v>
                </c:pt>
                <c:pt idx="1">
                  <c:v>0.68</c:v>
                </c:pt>
                <c:pt idx="2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 of learners in FE Colleges (N=195)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GB7type!$B$7</c:f>
              <c:strCache>
                <c:ptCount val="1"/>
                <c:pt idx="0">
                  <c:v>Don't know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GB7type!$C$7:$E$7</c:f>
              <c:numCache>
                <c:formatCode>0%</c:formatCode>
                <c:ptCount val="3"/>
                <c:pt idx="1">
                  <c:v>5.1282051282051273E-3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GB7type!$B$8</c:f>
              <c:strCache>
                <c:ptCount val="1"/>
                <c:pt idx="0">
                  <c:v>No students</c:v>
                </c:pt>
              </c:strCache>
            </c:strRef>
          </c:tx>
          <c:spPr>
            <a:solidFill>
              <a:srgbClr val="E8733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GB7type!$C$8:$E$8</c:f>
              <c:numCache>
                <c:formatCode>0%</c:formatCode>
                <c:ptCount val="3"/>
                <c:pt idx="1">
                  <c:v>1.0256410256410255E-2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GB7type!$B$9</c:f>
              <c:strCache>
                <c:ptCount val="1"/>
                <c:pt idx="0">
                  <c:v>A few students (1-25%)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GB7type!$C$9:$E$9</c:f>
              <c:numCache>
                <c:formatCode>0%</c:formatCode>
                <c:ptCount val="3"/>
                <c:pt idx="0">
                  <c:v>5.1282051282051273E-3</c:v>
                </c:pt>
                <c:pt idx="1">
                  <c:v>7.179487179487179E-2</c:v>
                </c:pt>
                <c:pt idx="2">
                  <c:v>2.564102564102564E-2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ser>
          <c:idx val="3"/>
          <c:order val="3"/>
          <c:tx>
            <c:strRef>
              <c:f>GB7type!$B$10</c:f>
              <c:strCache>
                <c:ptCount val="1"/>
                <c:pt idx="0">
                  <c:v>Some students (26-50%)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GB7type!$C$10:$E$10</c:f>
              <c:numCache>
                <c:formatCode>0%</c:formatCode>
                <c:ptCount val="3"/>
                <c:pt idx="0">
                  <c:v>6.6666666666666666E-2</c:v>
                </c:pt>
                <c:pt idx="1">
                  <c:v>0.10256410256410256</c:v>
                </c:pt>
                <c:pt idx="2">
                  <c:v>8.2051282051282037E-2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46-455A-A295-2F175D22F888}"/>
            </c:ext>
          </c:extLst>
        </c:ser>
        <c:ser>
          <c:idx val="4"/>
          <c:order val="4"/>
          <c:tx>
            <c:strRef>
              <c:f>GB7type!$B$11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GB7type!$C$11:$E$11</c:f>
              <c:numCache>
                <c:formatCode>0%</c:formatCode>
                <c:ptCount val="3"/>
                <c:pt idx="0">
                  <c:v>7.6923076923076927E-2</c:v>
                </c:pt>
                <c:pt idx="1">
                  <c:v>9.7435897435897451E-2</c:v>
                </c:pt>
                <c:pt idx="2">
                  <c:v>0.15897435897435896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5-4F87-B002-F73FFD54F8B5}"/>
            </c:ext>
          </c:extLst>
        </c:ser>
        <c:ser>
          <c:idx val="5"/>
          <c:order val="5"/>
          <c:tx>
            <c:strRef>
              <c:f>GB7type!$B$12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145F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GB7type!$C$12:$E$12</c:f>
              <c:numCache>
                <c:formatCode>0%</c:formatCode>
                <c:ptCount val="3"/>
                <c:pt idx="0">
                  <c:v>0.64102564102564097</c:v>
                </c:pt>
                <c:pt idx="1">
                  <c:v>0.51282051282051277</c:v>
                </c:pt>
                <c:pt idx="2">
                  <c:v>0.55897435897435899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DA5-4F87-B002-F73FFD54F8B5}"/>
            </c:ext>
          </c:extLst>
        </c:ser>
        <c:ser>
          <c:idx val="6"/>
          <c:order val="6"/>
          <c:tx>
            <c:strRef>
              <c:f>GB7type!$B$13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GB7type!$C$6:$E$6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GB7type!$C$13:$E$13</c:f>
              <c:numCache>
                <c:formatCode>0%</c:formatCode>
                <c:ptCount val="3"/>
                <c:pt idx="0">
                  <c:v>0.21025641025641026</c:v>
                </c:pt>
                <c:pt idx="1">
                  <c:v>0.2</c:v>
                </c:pt>
                <c:pt idx="2">
                  <c:v>0.17435897435897435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82-41EB-BEAC-36F6053914E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</a:t>
            </a:r>
            <a:r>
              <a:rPr lang="en-GB" baseline="0"/>
              <a:t> of learners in 6th form colleges (N=59)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GB7type!$B$19</c:f>
              <c:strCache>
                <c:ptCount val="1"/>
                <c:pt idx="0">
                  <c:v>Don't know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GB7type!$C$19:$E$19</c:f>
              <c:numCache>
                <c:formatCode>0%</c:formatCode>
                <c:ptCount val="3"/>
                <c:pt idx="1">
                  <c:v>1.6949152542372881E-2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GB7type!$B$20</c:f>
              <c:strCache>
                <c:ptCount val="1"/>
                <c:pt idx="0">
                  <c:v>No students (0%)</c:v>
                </c:pt>
              </c:strCache>
            </c:strRef>
          </c:tx>
          <c:spPr>
            <a:solidFill>
              <a:srgbClr val="E8733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GB7type!$C$20:$E$20</c:f>
              <c:numCache>
                <c:formatCode>0%</c:formatCode>
                <c:ptCount val="3"/>
                <c:pt idx="1">
                  <c:v>3.3898305084745763E-2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GB7type!$B$21</c:f>
              <c:strCache>
                <c:ptCount val="1"/>
                <c:pt idx="0">
                  <c:v>A few students (1-25%)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GB7type!$C$21:$E$21</c:f>
              <c:numCache>
                <c:formatCode>0%</c:formatCode>
                <c:ptCount val="3"/>
                <c:pt idx="0">
                  <c:v>0</c:v>
                </c:pt>
                <c:pt idx="1">
                  <c:v>5.0847457627118647E-2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ser>
          <c:idx val="3"/>
          <c:order val="3"/>
          <c:tx>
            <c:strRef>
              <c:f>GB7type!$B$22</c:f>
              <c:strCache>
                <c:ptCount val="1"/>
                <c:pt idx="0">
                  <c:v>Some students (26-50%)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GB7type!$C$22:$E$22</c:f>
              <c:numCache>
                <c:formatCode>0%</c:formatCode>
                <c:ptCount val="3"/>
                <c:pt idx="0">
                  <c:v>0</c:v>
                </c:pt>
                <c:pt idx="1">
                  <c:v>5.0847457627118647E-2</c:v>
                </c:pt>
                <c:pt idx="2">
                  <c:v>0.10169491525423729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46-455A-A295-2F175D22F888}"/>
            </c:ext>
          </c:extLst>
        </c:ser>
        <c:ser>
          <c:idx val="4"/>
          <c:order val="4"/>
          <c:tx>
            <c:strRef>
              <c:f>GB7type!$B$23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GB7type!$C$23:$E$23</c:f>
              <c:numCache>
                <c:formatCode>0%</c:formatCode>
                <c:ptCount val="3"/>
                <c:pt idx="0">
                  <c:v>3.3898305084745763E-2</c:v>
                </c:pt>
                <c:pt idx="1">
                  <c:v>0.11864406779661017</c:v>
                </c:pt>
                <c:pt idx="2">
                  <c:v>8.4745762711864389E-2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5-4F87-B002-F73FFD54F8B5}"/>
            </c:ext>
          </c:extLst>
        </c:ser>
        <c:ser>
          <c:idx val="5"/>
          <c:order val="5"/>
          <c:tx>
            <c:strRef>
              <c:f>GB7type!$B$24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145F8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GB7type!$C$24:$E$24</c:f>
              <c:numCache>
                <c:formatCode>0%</c:formatCode>
                <c:ptCount val="3"/>
                <c:pt idx="0">
                  <c:v>0.38983050847457629</c:v>
                </c:pt>
                <c:pt idx="1">
                  <c:v>0.33898305084745756</c:v>
                </c:pt>
                <c:pt idx="2">
                  <c:v>0.3559322033898305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DA5-4F87-B002-F73FFD54F8B5}"/>
            </c:ext>
          </c:extLst>
        </c:ser>
        <c:ser>
          <c:idx val="6"/>
          <c:order val="6"/>
          <c:tx>
            <c:strRef>
              <c:f>GB7type!$B$25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GB7type!$C$17:$E$18</c:f>
              <c:strCache>
                <c:ptCount val="3"/>
                <c:pt idx="0">
                  <c:v>Universities</c:v>
                </c:pt>
                <c:pt idx="1">
                  <c:v>FE providers</c:v>
                </c:pt>
                <c:pt idx="2">
                  <c:v>Apprenticeship providers</c:v>
                </c:pt>
              </c:strCache>
            </c:strRef>
          </c:cat>
          <c:val>
            <c:numRef>
              <c:f>GB7type!$C$25:$E$25</c:f>
              <c:numCache>
                <c:formatCode>0%</c:formatCode>
                <c:ptCount val="3"/>
                <c:pt idx="0">
                  <c:v>0.57627118644067798</c:v>
                </c:pt>
                <c:pt idx="1">
                  <c:v>0.38983050847457629</c:v>
                </c:pt>
                <c:pt idx="2">
                  <c:v>0.4576271186440678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82-41EB-BEAC-36F6053914E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Proportion of ITP learners having encounters with further and higher education (N=69 ITPs)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'GB7 ITP'!$B$3</c:f>
              <c:strCache>
                <c:ptCount val="1"/>
                <c:pt idx="0">
                  <c:v>Universities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'GB7 ITP'!$A$4:$A$7</c:f>
              <c:strCache>
                <c:ptCount val="4"/>
                <c:pt idx="0">
                  <c:v>Less than half (0-50%)</c:v>
                </c:pt>
                <c:pt idx="1">
                  <c:v>Most students (51-75%)</c:v>
                </c:pt>
                <c:pt idx="2">
                  <c:v>Majority of students (76-99%)</c:v>
                </c:pt>
                <c:pt idx="3">
                  <c:v>All students (100%)</c:v>
                </c:pt>
              </c:strCache>
            </c:strRef>
          </c:cat>
          <c:val>
            <c:numRef>
              <c:f>'GB7 ITP'!$B$4:$B$7</c:f>
              <c:numCache>
                <c:formatCode>0%</c:formatCode>
                <c:ptCount val="4"/>
                <c:pt idx="0">
                  <c:v>0.82599999999999996</c:v>
                </c:pt>
                <c:pt idx="1">
                  <c:v>2.9000000000000001E-2</c:v>
                </c:pt>
                <c:pt idx="2">
                  <c:v>1.4E-2</c:v>
                </c:pt>
                <c:pt idx="3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'GB7 ITP'!$C$3</c:f>
              <c:strCache>
                <c:ptCount val="1"/>
                <c:pt idx="0">
                  <c:v>FE providers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'GB7 ITP'!$A$4:$A$7</c:f>
              <c:strCache>
                <c:ptCount val="4"/>
                <c:pt idx="0">
                  <c:v>Less than half (0-50%)</c:v>
                </c:pt>
                <c:pt idx="1">
                  <c:v>Most students (51-75%)</c:v>
                </c:pt>
                <c:pt idx="2">
                  <c:v>Majority of students (76-99%)</c:v>
                </c:pt>
                <c:pt idx="3">
                  <c:v>All students (100%)</c:v>
                </c:pt>
              </c:strCache>
            </c:strRef>
          </c:cat>
          <c:val>
            <c:numRef>
              <c:f>'GB7 ITP'!$C$4:$C$7</c:f>
              <c:numCache>
                <c:formatCode>0%</c:formatCode>
                <c:ptCount val="4"/>
                <c:pt idx="0">
                  <c:v>0.56499999999999995</c:v>
                </c:pt>
                <c:pt idx="1">
                  <c:v>0.11600000000000001</c:v>
                </c:pt>
                <c:pt idx="2">
                  <c:v>5.8000000000000003E-2</c:v>
                </c:pt>
                <c:pt idx="3">
                  <c:v>0.14499999999999999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'GB7 ITP'!$D$3</c:f>
              <c:strCache>
                <c:ptCount val="1"/>
                <c:pt idx="0">
                  <c:v>Apprenticeship providers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'GB7 ITP'!$A$4:$A$7</c:f>
              <c:strCache>
                <c:ptCount val="4"/>
                <c:pt idx="0">
                  <c:v>Less than half (0-50%)</c:v>
                </c:pt>
                <c:pt idx="1">
                  <c:v>Most students (51-75%)</c:v>
                </c:pt>
                <c:pt idx="2">
                  <c:v>Majority of students (76-99%)</c:v>
                </c:pt>
                <c:pt idx="3">
                  <c:v>All students (100%)</c:v>
                </c:pt>
              </c:strCache>
            </c:strRef>
          </c:cat>
          <c:val>
            <c:numRef>
              <c:f>'GB7 ITP'!$D$4:$D$7</c:f>
              <c:numCache>
                <c:formatCode>0%</c:formatCode>
                <c:ptCount val="4"/>
                <c:pt idx="0">
                  <c:v>0.47799999999999998</c:v>
                </c:pt>
                <c:pt idx="1">
                  <c:v>7.1999999999999995E-2</c:v>
                </c:pt>
                <c:pt idx="2">
                  <c:v>7.1999999999999995E-2</c:v>
                </c:pt>
                <c:pt idx="3">
                  <c:v>0.246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8. Personal guidance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'GB8'!$B$3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'GB8'!$A$4:$A$5</c:f>
              <c:strCache>
                <c:ptCount val="2"/>
                <c:pt idx="0">
                  <c:v>Interviews with a qualified careers adviser are made available to all learners whenever significant study or career choices are being made</c:v>
                </c:pt>
                <c:pt idx="1">
                  <c:v>76-100% learners have had 1+ interview with a qualified careers adviser by the end of their programme of study</c:v>
                </c:pt>
              </c:strCache>
            </c:strRef>
          </c:cat>
          <c:val>
            <c:numRef>
              <c:f>'GB8'!$B$4:$B$5</c:f>
              <c:numCache>
                <c:formatCode>0%</c:formatCode>
                <c:ptCount val="2"/>
                <c:pt idx="0">
                  <c:v>0.98</c:v>
                </c:pt>
                <c:pt idx="1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'GB8'!$C$3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'GB8'!$A$4:$A$5</c:f>
              <c:strCache>
                <c:ptCount val="2"/>
                <c:pt idx="0">
                  <c:v>Interviews with a qualified careers adviser are made available to all learners whenever significant study or career choices are being made</c:v>
                </c:pt>
                <c:pt idx="1">
                  <c:v>76-100% learners have had 1+ interview with a qualified careers adviser by the end of their programme of study</c:v>
                </c:pt>
              </c:strCache>
            </c:strRef>
          </c:cat>
          <c:val>
            <c:numRef>
              <c:f>'GB8'!$C$4:$C$5</c:f>
              <c:numCache>
                <c:formatCode>0%</c:formatCode>
                <c:ptCount val="2"/>
                <c:pt idx="0">
                  <c:v>0.95</c:v>
                </c:pt>
                <c:pt idx="1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'GB8'!$D$3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'GB8'!$A$4:$A$5</c:f>
              <c:strCache>
                <c:ptCount val="2"/>
                <c:pt idx="0">
                  <c:v>Interviews with a qualified careers adviser are made available to all learners whenever significant study or career choices are being made</c:v>
                </c:pt>
                <c:pt idx="1">
                  <c:v>76-100% learners have had 1+ interview with a qualified careers adviser by the end of their programme of study</c:v>
                </c:pt>
              </c:strCache>
            </c:strRef>
          </c:cat>
          <c:val>
            <c:numRef>
              <c:f>'GB8'!$D$4:$D$5</c:f>
              <c:numCache>
                <c:formatCode>0%</c:formatCode>
                <c:ptCount val="2"/>
                <c:pt idx="0">
                  <c:v>0.96</c:v>
                </c:pt>
                <c:pt idx="1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Proportion</a:t>
            </a:r>
            <a:r>
              <a:rPr lang="en-GB" baseline="0"/>
              <a:t> of learners who had 1+ interview with a careers adviser by the end of their study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GB8type!$B$16</c:f>
              <c:strCache>
                <c:ptCount val="1"/>
                <c:pt idx="0">
                  <c:v>A few students (1-25%)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GB8type!$C$15:$D$15</c:f>
              <c:strCache>
                <c:ptCount val="2"/>
                <c:pt idx="0">
                  <c:v>FE college (200 colleges)</c:v>
                </c:pt>
                <c:pt idx="1">
                  <c:v>Sixth form, 16-19 Academy/Free school (56 colleges)</c:v>
                </c:pt>
              </c:strCache>
            </c:strRef>
          </c:cat>
          <c:val>
            <c:numRef>
              <c:f>GB8type!$C$16:$D$16</c:f>
              <c:numCache>
                <c:formatCode>0%</c:formatCode>
                <c:ptCount val="2"/>
                <c:pt idx="0">
                  <c:v>3.5897435897435895E-2</c:v>
                </c:pt>
                <c:pt idx="1">
                  <c:v>0.13559322033898305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GB8type!$B$17</c:f>
              <c:strCache>
                <c:ptCount val="1"/>
                <c:pt idx="0">
                  <c:v>Some students (26-50%)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GB8type!$C$15:$D$15</c:f>
              <c:strCache>
                <c:ptCount val="2"/>
                <c:pt idx="0">
                  <c:v>FE college (200 colleges)</c:v>
                </c:pt>
                <c:pt idx="1">
                  <c:v>Sixth form, 16-19 Academy/Free school (56 colleges)</c:v>
                </c:pt>
              </c:strCache>
            </c:strRef>
          </c:cat>
          <c:val>
            <c:numRef>
              <c:f>GB8type!$C$17:$D$17</c:f>
              <c:numCache>
                <c:formatCode>0%</c:formatCode>
                <c:ptCount val="2"/>
                <c:pt idx="0">
                  <c:v>0.24102564102564103</c:v>
                </c:pt>
                <c:pt idx="1">
                  <c:v>0.20338983050847459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GB8type!$B$18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GB8type!$C$15:$D$15</c:f>
              <c:strCache>
                <c:ptCount val="2"/>
                <c:pt idx="0">
                  <c:v>FE college (200 colleges)</c:v>
                </c:pt>
                <c:pt idx="1">
                  <c:v>Sixth form, 16-19 Academy/Free school (56 colleges)</c:v>
                </c:pt>
              </c:strCache>
            </c:strRef>
          </c:cat>
          <c:val>
            <c:numRef>
              <c:f>GB8type!$C$18:$D$18</c:f>
              <c:numCache>
                <c:formatCode>0%</c:formatCode>
                <c:ptCount val="2"/>
                <c:pt idx="0">
                  <c:v>0.25128205128205128</c:v>
                </c:pt>
                <c:pt idx="1">
                  <c:v>0.1864406779661017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ser>
          <c:idx val="3"/>
          <c:order val="3"/>
          <c:tx>
            <c:strRef>
              <c:f>GB8type!$B$19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GB8type!$C$15:$D$15</c:f>
              <c:strCache>
                <c:ptCount val="2"/>
                <c:pt idx="0">
                  <c:v>FE college (200 colleges)</c:v>
                </c:pt>
                <c:pt idx="1">
                  <c:v>Sixth form, 16-19 Academy/Free school (56 colleges)</c:v>
                </c:pt>
              </c:strCache>
            </c:strRef>
          </c:cat>
          <c:val>
            <c:numRef>
              <c:f>GB8type!$C$19:$D$19</c:f>
              <c:numCache>
                <c:formatCode>0%</c:formatCode>
                <c:ptCount val="2"/>
                <c:pt idx="0">
                  <c:v>0.4</c:v>
                </c:pt>
                <c:pt idx="1">
                  <c:v>0.33898305084745756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46-455A-A295-2F175D22F888}"/>
            </c:ext>
          </c:extLst>
        </c:ser>
        <c:ser>
          <c:idx val="4"/>
          <c:order val="4"/>
          <c:tx>
            <c:strRef>
              <c:f>GB8type!$B$20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GB8type!$C$15:$D$15</c:f>
              <c:strCache>
                <c:ptCount val="2"/>
                <c:pt idx="0">
                  <c:v>FE college (200 colleges)</c:v>
                </c:pt>
                <c:pt idx="1">
                  <c:v>Sixth form, 16-19 Academy/Free school (56 colleges)</c:v>
                </c:pt>
              </c:strCache>
            </c:strRef>
          </c:cat>
          <c:val>
            <c:numRef>
              <c:f>GB8type!$C$20:$D$20</c:f>
              <c:numCache>
                <c:formatCode>0%</c:formatCode>
                <c:ptCount val="2"/>
                <c:pt idx="0">
                  <c:v>7.179487179487179E-2</c:v>
                </c:pt>
                <c:pt idx="1">
                  <c:v>0.13559322033898305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5-4F87-B002-F73FFD54F8B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GB8type!$E$3</c:f>
              <c:strCache>
                <c:ptCount val="1"/>
                <c:pt idx="0">
                  <c:v>FE college (195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GB8type!$D$4</c:f>
              <c:strCache>
                <c:ptCount val="1"/>
                <c:pt idx="0">
                  <c:v>Interviews with a qualified careers adviser are made available to all learners whenever significant study or career choices are being made</c:v>
                </c:pt>
              </c:strCache>
            </c:strRef>
          </c:cat>
          <c:val>
            <c:numRef>
              <c:f>GB8type!$E$4</c:f>
              <c:numCache>
                <c:formatCode>0%</c:formatCode>
                <c:ptCount val="1"/>
                <c:pt idx="0">
                  <c:v>0.97948717948717945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GB8type!$F$3</c:f>
              <c:strCache>
                <c:ptCount val="1"/>
                <c:pt idx="0">
                  <c:v>Sixth form, 16-19 Academy/Free school (59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GB8type!$D$4</c:f>
              <c:strCache>
                <c:ptCount val="1"/>
                <c:pt idx="0">
                  <c:v>Interviews with a qualified careers adviser are made available to all learners whenever significant study or career choices are being made</c:v>
                </c:pt>
              </c:strCache>
            </c:strRef>
          </c:cat>
          <c:val>
            <c:numRef>
              <c:f>GB8type!$F$4</c:f>
              <c:numCache>
                <c:formatCode>0%</c:formatCode>
                <c:ptCount val="1"/>
                <c:pt idx="0">
                  <c:v>0.98305084745762716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8. Personal guidance (ITPs (N=69))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'GB8 ITP'!$A$4</c:f>
              <c:strCache>
                <c:ptCount val="1"/>
                <c:pt idx="0">
                  <c:v>Interviews with a qualified careers adviser are made available to all learners whenever significant study or career choices are being made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'GB8 ITP'!$B$3:$C$3</c:f>
              <c:strCache>
                <c:ptCount val="2"/>
                <c:pt idx="0">
                  <c:v>2024/25 (N=69 ITPs)</c:v>
                </c:pt>
                <c:pt idx="1">
                  <c:v>2023/24 (N=49 ITPs)</c:v>
                </c:pt>
              </c:strCache>
            </c:strRef>
          </c:cat>
          <c:val>
            <c:numRef>
              <c:f>'GB8 ITP'!$B$4:$C$4</c:f>
              <c:numCache>
                <c:formatCode>0%</c:formatCode>
                <c:ptCount val="2"/>
                <c:pt idx="0">
                  <c:v>0.61</c:v>
                </c:pt>
                <c:pt idx="1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'GB8 ITP'!$A$5</c:f>
              <c:strCache>
                <c:ptCount val="1"/>
                <c:pt idx="0">
                  <c:v>76-100% of learners had 1+ interview with a careers adviser by the end of their study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'GB8 ITP'!$B$3:$C$3</c:f>
              <c:strCache>
                <c:ptCount val="2"/>
                <c:pt idx="0">
                  <c:v>2024/25 (N=69 ITPs)</c:v>
                </c:pt>
                <c:pt idx="1">
                  <c:v>2023/24 (N=49 ITPs)</c:v>
                </c:pt>
              </c:strCache>
            </c:strRef>
          </c:cat>
          <c:val>
            <c:numRef>
              <c:f>'GB8 ITP'!$B$5:$C$5</c:f>
              <c:numCache>
                <c:formatCode>0%</c:formatCode>
                <c:ptCount val="2"/>
                <c:pt idx="0">
                  <c:v>0.36199999999999999</c:v>
                </c:pt>
                <c:pt idx="1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1. A stable careers programme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'G1B ITP'!$B$3</c:f>
              <c:strCache>
                <c:ptCount val="1"/>
                <c:pt idx="0">
                  <c:v>2024/25 (69 ITPs)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'G1B ITP'!$A$4:$A$21</c:f>
              <c:strCache>
                <c:ptCount val="18"/>
                <c:pt idx="0">
                  <c:v>Provider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'G1B ITP'!$B$4:$B$21</c:f>
              <c:numCache>
                <c:formatCode>0%</c:formatCode>
                <c:ptCount val="18"/>
                <c:pt idx="0">
                  <c:v>0.78</c:v>
                </c:pt>
                <c:pt idx="1">
                  <c:v>0.36</c:v>
                </c:pt>
                <c:pt idx="2">
                  <c:v>0.55000000000000004</c:v>
                </c:pt>
                <c:pt idx="3">
                  <c:v>0.76</c:v>
                </c:pt>
                <c:pt idx="4">
                  <c:v>0.88</c:v>
                </c:pt>
                <c:pt idx="5">
                  <c:v>0.59</c:v>
                </c:pt>
                <c:pt idx="6">
                  <c:v>0.5</c:v>
                </c:pt>
                <c:pt idx="7">
                  <c:v>0.79</c:v>
                </c:pt>
                <c:pt idx="8">
                  <c:v>0.67</c:v>
                </c:pt>
                <c:pt idx="9">
                  <c:v>0.71</c:v>
                </c:pt>
                <c:pt idx="10">
                  <c:v>0.96</c:v>
                </c:pt>
                <c:pt idx="11">
                  <c:v>0.33</c:v>
                </c:pt>
                <c:pt idx="12">
                  <c:v>0.56999999999999995</c:v>
                </c:pt>
                <c:pt idx="13">
                  <c:v>0.59</c:v>
                </c:pt>
                <c:pt idx="14">
                  <c:v>0.62</c:v>
                </c:pt>
                <c:pt idx="15">
                  <c:v>0.78</c:v>
                </c:pt>
                <c:pt idx="16">
                  <c:v>0.52</c:v>
                </c:pt>
                <c:pt idx="17">
                  <c:v>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'G1B ITP'!$C$3</c:f>
              <c:strCache>
                <c:ptCount val="1"/>
                <c:pt idx="0">
                  <c:v>2023/24 (49 ITPs)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'G1B ITP'!$A$4:$A$21</c:f>
              <c:strCache>
                <c:ptCount val="18"/>
                <c:pt idx="0">
                  <c:v>Provider has a Careers Leader</c:v>
                </c:pt>
                <c:pt idx="1">
                  <c:v>Evaluation of programme includes feedback from parents/carers</c:v>
                </c:pt>
                <c:pt idx="2">
                  <c:v>Evaluation of programme includes feedback from employers</c:v>
                </c:pt>
                <c:pt idx="3">
                  <c:v>Evaluation of programme includes feedback from college staff</c:v>
                </c:pt>
                <c:pt idx="4">
                  <c:v>Evaluation of programme includes feedback from learners</c:v>
                </c:pt>
                <c:pt idx="5">
                  <c:v>Careers programme evaluated at least every 3 years</c:v>
                </c:pt>
                <c:pt idx="6">
                  <c:v>Website has information aimed at other agencies</c:v>
                </c:pt>
                <c:pt idx="7">
                  <c:v>Website has information aimed at parents/carers</c:v>
                </c:pt>
                <c:pt idx="8">
                  <c:v>Website has information aimed at employers</c:v>
                </c:pt>
                <c:pt idx="9">
                  <c:v>Website has information aimed at college staff</c:v>
                </c:pt>
                <c:pt idx="10">
                  <c:v>Website has information aimed at learners</c:v>
                </c:pt>
                <c:pt idx="11">
                  <c:v>Careers programme is published on website</c:v>
                </c:pt>
                <c:pt idx="12">
                  <c:v>Careers programme has strategic and operational elements</c:v>
                </c:pt>
                <c:pt idx="13">
                  <c:v>Careers programme is regularly monitored</c:v>
                </c:pt>
                <c:pt idx="14">
                  <c:v>Careers programme has resources/funding allocated to it</c:v>
                </c:pt>
                <c:pt idx="15">
                  <c:v>Careers programme has explicit backing of senior leadership</c:v>
                </c:pt>
                <c:pt idx="16">
                  <c:v>Careers programme is approved by the governors</c:v>
                </c:pt>
                <c:pt idx="17">
                  <c:v>Careers programme is written down</c:v>
                </c:pt>
              </c:strCache>
            </c:strRef>
          </c:cat>
          <c:val>
            <c:numRef>
              <c:f>'G1B ITP'!$C$4:$C$21</c:f>
              <c:numCache>
                <c:formatCode>0%</c:formatCode>
                <c:ptCount val="18"/>
                <c:pt idx="0">
                  <c:v>0.71</c:v>
                </c:pt>
                <c:pt idx="1">
                  <c:v>0.39</c:v>
                </c:pt>
                <c:pt idx="2">
                  <c:v>0.73</c:v>
                </c:pt>
                <c:pt idx="3">
                  <c:v>0.85</c:v>
                </c:pt>
                <c:pt idx="4">
                  <c:v>0.89</c:v>
                </c:pt>
                <c:pt idx="5">
                  <c:v>0.53</c:v>
                </c:pt>
                <c:pt idx="6">
                  <c:v>0.53</c:v>
                </c:pt>
                <c:pt idx="7">
                  <c:v>0.57999999999999996</c:v>
                </c:pt>
                <c:pt idx="8">
                  <c:v>0.74</c:v>
                </c:pt>
                <c:pt idx="9">
                  <c:v>0.53</c:v>
                </c:pt>
                <c:pt idx="10">
                  <c:v>0.39</c:v>
                </c:pt>
                <c:pt idx="11">
                  <c:v>0.59</c:v>
                </c:pt>
                <c:pt idx="12">
                  <c:v>0.59</c:v>
                </c:pt>
                <c:pt idx="13">
                  <c:v>0.65</c:v>
                </c:pt>
                <c:pt idx="14">
                  <c:v>0.55000000000000004</c:v>
                </c:pt>
                <c:pt idx="15">
                  <c:v>0.86</c:v>
                </c:pt>
                <c:pt idx="16">
                  <c:v>0.47</c:v>
                </c:pt>
                <c:pt idx="17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2. Learning</a:t>
            </a:r>
            <a:r>
              <a:rPr lang="en-GB" baseline="0"/>
              <a:t> from career and labour market information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'GB2'!$B$3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'GB2'!$A$4:$A$5</c:f>
              <c:strCache>
                <c:ptCount val="2"/>
                <c:pt idx="0">
                  <c:v>Parents/carers are encouraged to access LMI, study options and career paths information to inform support for children</c:v>
                </c:pt>
                <c:pt idx="1">
                  <c:v>76-100% learners use labour market information during programme of study</c:v>
                </c:pt>
              </c:strCache>
            </c:strRef>
          </c:cat>
          <c:val>
            <c:numRef>
              <c:f>'GB2'!$B$4:$B$5</c:f>
              <c:numCache>
                <c:formatCode>0%</c:formatCode>
                <c:ptCount val="2"/>
                <c:pt idx="0">
                  <c:v>0.95</c:v>
                </c:pt>
                <c:pt idx="1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'GB2'!$C$3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'GB2'!$A$4:$A$5</c:f>
              <c:strCache>
                <c:ptCount val="2"/>
                <c:pt idx="0">
                  <c:v>Parents/carers are encouraged to access LMI, study options and career paths information to inform support for children</c:v>
                </c:pt>
                <c:pt idx="1">
                  <c:v>76-100% learners use labour market information during programme of study</c:v>
                </c:pt>
              </c:strCache>
            </c:strRef>
          </c:cat>
          <c:val>
            <c:numRef>
              <c:f>'GB2'!$C$4:$C$5</c:f>
              <c:numCache>
                <c:formatCode>0%</c:formatCode>
                <c:ptCount val="2"/>
                <c:pt idx="0">
                  <c:v>0.97</c:v>
                </c:pt>
                <c:pt idx="1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'GB2'!$D$3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'GB2'!$A$4:$A$5</c:f>
              <c:strCache>
                <c:ptCount val="2"/>
                <c:pt idx="0">
                  <c:v>Parents/carers are encouraged to access LMI, study options and career paths information to inform support for children</c:v>
                </c:pt>
                <c:pt idx="1">
                  <c:v>76-100% learners use labour market information during programme of study</c:v>
                </c:pt>
              </c:strCache>
            </c:strRef>
          </c:cat>
          <c:val>
            <c:numRef>
              <c:f>'GB2'!$D$4:$D$5</c:f>
              <c:numCache>
                <c:formatCode>0%</c:formatCode>
                <c:ptCount val="2"/>
                <c:pt idx="0">
                  <c:v>0.93</c:v>
                </c:pt>
                <c:pt idx="1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  <c:min val="0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2.  Proportion of learners accessing and using information</a:t>
            </a:r>
            <a:r>
              <a:rPr lang="en-GB" baseline="0"/>
              <a:t> about </a:t>
            </a:r>
            <a:r>
              <a:rPr lang="en-GB"/>
              <a:t>career and</a:t>
            </a:r>
            <a:r>
              <a:rPr lang="en-GB" baseline="0"/>
              <a:t> labour market information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GB2type!$A$4</c:f>
              <c:strCache>
                <c:ptCount val="1"/>
                <c:pt idx="0">
                  <c:v>Don't know</c:v>
                </c:pt>
              </c:strCache>
            </c:strRef>
          </c:tx>
          <c:spPr>
            <a:solidFill>
              <a:srgbClr val="124F4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GB2type!$B$3:$C$3</c:f>
              <c:strCache>
                <c:ptCount val="2"/>
                <c:pt idx="0">
                  <c:v>FE (195 colleges)</c:v>
                </c:pt>
                <c:pt idx="1">
                  <c:v>Sixth form, 16-19 Academy/Free School (59 colleges)</c:v>
                </c:pt>
              </c:strCache>
            </c:strRef>
          </c:cat>
          <c:val>
            <c:numRef>
              <c:f>GB2type!$B$4:$C$4</c:f>
              <c:numCache>
                <c:formatCode>0%</c:formatCode>
                <c:ptCount val="2"/>
                <c:pt idx="0">
                  <c:v>5.1282051282051273E-3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6-455A-A295-2F175D22F888}"/>
            </c:ext>
          </c:extLst>
        </c:ser>
        <c:ser>
          <c:idx val="1"/>
          <c:order val="1"/>
          <c:tx>
            <c:strRef>
              <c:f>GB2type!$A$5</c:f>
              <c:strCache>
                <c:ptCount val="1"/>
                <c:pt idx="0">
                  <c:v>Most students (51-75%)</c:v>
                </c:pt>
              </c:strCache>
            </c:strRef>
          </c:tx>
          <c:spPr>
            <a:solidFill>
              <a:srgbClr val="EC5F6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GB2type!$B$3:$C$3</c:f>
              <c:strCache>
                <c:ptCount val="2"/>
                <c:pt idx="0">
                  <c:v>FE (195 colleges)</c:v>
                </c:pt>
                <c:pt idx="1">
                  <c:v>Sixth form, 16-19 Academy/Free School (59 colleges)</c:v>
                </c:pt>
              </c:strCache>
            </c:strRef>
          </c:cat>
          <c:val>
            <c:numRef>
              <c:f>GB2type!$B$5:$C$5</c:f>
              <c:numCache>
                <c:formatCode>0%</c:formatCode>
                <c:ptCount val="2"/>
                <c:pt idx="0">
                  <c:v>2.564102564102564E-2</c:v>
                </c:pt>
                <c:pt idx="1">
                  <c:v>1.6949152542372881E-2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6-455A-A295-2F175D22F888}"/>
            </c:ext>
          </c:extLst>
        </c:ser>
        <c:ser>
          <c:idx val="2"/>
          <c:order val="2"/>
          <c:tx>
            <c:strRef>
              <c:f>GB2type!$A$6</c:f>
              <c:strCache>
                <c:ptCount val="1"/>
                <c:pt idx="0">
                  <c:v>Majority of students (76-99%)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GB2type!$B$3:$C$3</c:f>
              <c:strCache>
                <c:ptCount val="2"/>
                <c:pt idx="0">
                  <c:v>FE (195 colleges)</c:v>
                </c:pt>
                <c:pt idx="1">
                  <c:v>Sixth form, 16-19 Academy/Free School (59 colleges)</c:v>
                </c:pt>
              </c:strCache>
            </c:strRef>
          </c:cat>
          <c:val>
            <c:numRef>
              <c:f>GB2type!$B$6:$C$6</c:f>
              <c:numCache>
                <c:formatCode>0%</c:formatCode>
                <c:ptCount val="2"/>
                <c:pt idx="0">
                  <c:v>0.62051282051282053</c:v>
                </c:pt>
                <c:pt idx="1">
                  <c:v>0.42372881355932202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46-455A-A295-2F175D22F888}"/>
            </c:ext>
          </c:extLst>
        </c:ser>
        <c:ser>
          <c:idx val="3"/>
          <c:order val="3"/>
          <c:tx>
            <c:strRef>
              <c:f>GB2type!$A$7</c:f>
              <c:strCache>
                <c:ptCount val="1"/>
                <c:pt idx="0">
                  <c:v>All students (100%)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GB2type!$B$3:$C$3</c:f>
              <c:strCache>
                <c:ptCount val="2"/>
                <c:pt idx="0">
                  <c:v>FE (195 colleges)</c:v>
                </c:pt>
                <c:pt idx="1">
                  <c:v>Sixth form, 16-19 Academy/Free School (59 colleges)</c:v>
                </c:pt>
              </c:strCache>
            </c:strRef>
          </c:cat>
          <c:val>
            <c:numRef>
              <c:f>GB2type!$B$7:$C$7</c:f>
              <c:numCache>
                <c:formatCode>0%</c:formatCode>
                <c:ptCount val="2"/>
                <c:pt idx="0">
                  <c:v>0.33333333333333326</c:v>
                </c:pt>
                <c:pt idx="1">
                  <c:v>0.55932203389830504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46-455A-A295-2F175D22F8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4835983"/>
        <c:axId val="1394836463"/>
      </c:barChart>
      <c:catAx>
        <c:axId val="13948359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836463"/>
        <c:crosses val="autoZero"/>
        <c:auto val="1"/>
        <c:lblAlgn val="ctr"/>
        <c:lblOffset val="100"/>
        <c:noMultiLvlLbl val="0"/>
      </c:catAx>
      <c:valAx>
        <c:axId val="1394836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835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r>
              <a:rPr lang="en-GB"/>
              <a:t>2. Learning from career and labour market</a:t>
            </a:r>
            <a:r>
              <a:rPr lang="en-GB" baseline="0"/>
              <a:t> information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'GB2 ITP'!$B$3</c:f>
              <c:strCache>
                <c:ptCount val="1"/>
                <c:pt idx="0">
                  <c:v>2024/25 (69 ITPs)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'GB2 ITP'!$A$4:$A$5</c:f>
              <c:strCache>
                <c:ptCount val="2"/>
                <c:pt idx="0">
                  <c:v>76-100% learners use labour market information during programme of study</c:v>
                </c:pt>
                <c:pt idx="1">
                  <c:v>Parents/carers are encouraged to access LMI, study options and career paths information to inform support for children</c:v>
                </c:pt>
              </c:strCache>
            </c:strRef>
          </c:cat>
          <c:val>
            <c:numRef>
              <c:f>'GB2 ITP'!$B$4:$B$5</c:f>
              <c:numCache>
                <c:formatCode>0%</c:formatCode>
                <c:ptCount val="2"/>
                <c:pt idx="0">
                  <c:v>0.28999999999999998</c:v>
                </c:pt>
                <c:pt idx="1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'GB2 ITP'!$C$3</c:f>
              <c:strCache>
                <c:ptCount val="1"/>
                <c:pt idx="0">
                  <c:v>2023/24 (49 ITPs)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'GB2 ITP'!$A$4:$A$5</c:f>
              <c:strCache>
                <c:ptCount val="2"/>
                <c:pt idx="0">
                  <c:v>76-100% learners use labour market information during programme of study</c:v>
                </c:pt>
                <c:pt idx="1">
                  <c:v>Parents/carers are encouraged to access LMI, study options and career paths information to inform support for children</c:v>
                </c:pt>
              </c:strCache>
            </c:strRef>
          </c:cat>
          <c:val>
            <c:numRef>
              <c:f>'GB2 ITP'!$C$4:$C$5</c:f>
              <c:numCache>
                <c:formatCode>0%</c:formatCode>
                <c:ptCount val="2"/>
                <c:pt idx="0">
                  <c:v>0.37</c:v>
                </c:pt>
                <c:pt idx="1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3. Addressing the needs of each pupil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'GB3'!$B$5</c:f>
              <c:strCache>
                <c:ptCount val="1"/>
                <c:pt idx="0">
                  <c:v>2024/25  (254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'GB3'!$A$6:$A$13</c:f>
              <c:strCache>
                <c:ptCount val="8"/>
                <c:pt idx="0">
                  <c:v>College works proactively with LA/careers advisers around the careers guidance and progression of vulnerable and SEND learners</c:v>
                </c:pt>
                <c:pt idx="1">
                  <c:v>College shares accurate and timely data with the local authority on learner transitions and destinations</c:v>
                </c:pt>
                <c:pt idx="2">
                  <c:v>College collects and maintains accurate data for each learner on their destinations for 3 years after they leave college</c:v>
                </c:pt>
                <c:pt idx="3">
                  <c:v>College integrates records of learners' participation in careers programmes at previous stages of education </c:v>
                </c:pt>
                <c:pt idx="4">
                  <c:v>College enables learners to access accurate records about their own careers and enterprise experiences</c:v>
                </c:pt>
                <c:pt idx="5">
                  <c:v>College keeps systematic records on experiences of career and enterprise activity</c:v>
                </c:pt>
                <c:pt idx="6">
                  <c:v>Career programme challenges stereotypical thinking </c:v>
                </c:pt>
                <c:pt idx="7">
                  <c:v>Career programme actively seeks to raise the aspirations of all learners </c:v>
                </c:pt>
              </c:strCache>
            </c:strRef>
          </c:cat>
          <c:val>
            <c:numRef>
              <c:f>'GB3'!$B$6:$B$13</c:f>
              <c:numCache>
                <c:formatCode>0%</c:formatCode>
                <c:ptCount val="8"/>
                <c:pt idx="0">
                  <c:v>1</c:v>
                </c:pt>
                <c:pt idx="1">
                  <c:v>0.97</c:v>
                </c:pt>
                <c:pt idx="2">
                  <c:v>0.98</c:v>
                </c:pt>
                <c:pt idx="3">
                  <c:v>0.72</c:v>
                </c:pt>
                <c:pt idx="4">
                  <c:v>0.92</c:v>
                </c:pt>
                <c:pt idx="5">
                  <c:v>0.92</c:v>
                </c:pt>
                <c:pt idx="6">
                  <c:v>0.97</c:v>
                </c:pt>
                <c:pt idx="7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'GB3'!$C$5</c:f>
              <c:strCache>
                <c:ptCount val="1"/>
                <c:pt idx="0">
                  <c:v>2023/24 (256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'GB3'!$A$6:$A$13</c:f>
              <c:strCache>
                <c:ptCount val="8"/>
                <c:pt idx="0">
                  <c:v>College works proactively with LA/careers advisers around the careers guidance and progression of vulnerable and SEND learners</c:v>
                </c:pt>
                <c:pt idx="1">
                  <c:v>College shares accurate and timely data with the local authority on learner transitions and destinations</c:v>
                </c:pt>
                <c:pt idx="2">
                  <c:v>College collects and maintains accurate data for each learner on their destinations for 3 years after they leave college</c:v>
                </c:pt>
                <c:pt idx="3">
                  <c:v>College integrates records of learners' participation in careers programmes at previous stages of education </c:v>
                </c:pt>
                <c:pt idx="4">
                  <c:v>College enables learners to access accurate records about their own careers and enterprise experiences</c:v>
                </c:pt>
                <c:pt idx="5">
                  <c:v>College keeps systematic records on experiences of career and enterprise activity</c:v>
                </c:pt>
                <c:pt idx="6">
                  <c:v>Career programme challenges stereotypical thinking </c:v>
                </c:pt>
                <c:pt idx="7">
                  <c:v>Career programme actively seeks to raise the aspirations of all learners </c:v>
                </c:pt>
              </c:strCache>
            </c:strRef>
          </c:cat>
          <c:val>
            <c:numRef>
              <c:f>'GB3'!$C$6:$C$13</c:f>
              <c:numCache>
                <c:formatCode>0%</c:formatCode>
                <c:ptCount val="8"/>
                <c:pt idx="0">
                  <c:v>0.99</c:v>
                </c:pt>
                <c:pt idx="1">
                  <c:v>0.98</c:v>
                </c:pt>
                <c:pt idx="2">
                  <c:v>0.98</c:v>
                </c:pt>
                <c:pt idx="3">
                  <c:v>0.69</c:v>
                </c:pt>
                <c:pt idx="4">
                  <c:v>0.93</c:v>
                </c:pt>
                <c:pt idx="5">
                  <c:v>0.92</c:v>
                </c:pt>
                <c:pt idx="6">
                  <c:v>0.96</c:v>
                </c:pt>
                <c:pt idx="7">
                  <c:v>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ser>
          <c:idx val="2"/>
          <c:order val="2"/>
          <c:tx>
            <c:strRef>
              <c:f>'GB3'!$D$5</c:f>
              <c:strCache>
                <c:ptCount val="1"/>
                <c:pt idx="0">
                  <c:v>2022/23 (254 colleges)</c:v>
                </c:pt>
              </c:strCache>
            </c:strRef>
          </c:tx>
          <c:spPr>
            <a:solidFill>
              <a:srgbClr val="0069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'GB3'!$A$6:$A$13</c:f>
              <c:strCache>
                <c:ptCount val="8"/>
                <c:pt idx="0">
                  <c:v>College works proactively with LA/careers advisers around the careers guidance and progression of vulnerable and SEND learners</c:v>
                </c:pt>
                <c:pt idx="1">
                  <c:v>College shares accurate and timely data with the local authority on learner transitions and destinations</c:v>
                </c:pt>
                <c:pt idx="2">
                  <c:v>College collects and maintains accurate data for each learner on their destinations for 3 years after they leave college</c:v>
                </c:pt>
                <c:pt idx="3">
                  <c:v>College integrates records of learners' participation in careers programmes at previous stages of education </c:v>
                </c:pt>
                <c:pt idx="4">
                  <c:v>College enables learners to access accurate records about their own careers and enterprise experiences</c:v>
                </c:pt>
                <c:pt idx="5">
                  <c:v>College keeps systematic records on experiences of career and enterprise activity</c:v>
                </c:pt>
                <c:pt idx="6">
                  <c:v>Career programme challenges stereotypical thinking </c:v>
                </c:pt>
                <c:pt idx="7">
                  <c:v>Career programme actively seeks to raise the aspirations of all learners </c:v>
                </c:pt>
              </c:strCache>
            </c:strRef>
          </c:cat>
          <c:val>
            <c:numRef>
              <c:f>'GB3'!$D$6:$D$13</c:f>
              <c:numCache>
                <c:formatCode>0%</c:formatCode>
                <c:ptCount val="8"/>
                <c:pt idx="0">
                  <c:v>0.98</c:v>
                </c:pt>
                <c:pt idx="1">
                  <c:v>0.94</c:v>
                </c:pt>
                <c:pt idx="2">
                  <c:v>0.97</c:v>
                </c:pt>
                <c:pt idx="3">
                  <c:v>0.61</c:v>
                </c:pt>
                <c:pt idx="4">
                  <c:v>0.93</c:v>
                </c:pt>
                <c:pt idx="5">
                  <c:v>0.92</c:v>
                </c:pt>
                <c:pt idx="6">
                  <c:v>0.98</c:v>
                </c:pt>
                <c:pt idx="7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3. Addressing the needs of each pupil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GB3type!$P$3</c:f>
              <c:strCache>
                <c:ptCount val="1"/>
                <c:pt idx="0">
                  <c:v>FE (195 colleges)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GB3type!$O$4:$O$10</c:f>
              <c:strCache>
                <c:ptCount val="7"/>
                <c:pt idx="0">
                  <c:v>Share data with the local authority on learner transitions and destinations</c:v>
                </c:pt>
                <c:pt idx="1">
                  <c:v>Collect and maintain data for each learner on their destinations after they leave</c:v>
                </c:pt>
                <c:pt idx="2">
                  <c:v>Integrate records of learners participation in careers at previous education stages</c:v>
                </c:pt>
                <c:pt idx="3">
                  <c:v>Enable learners to have access to records about their own careers and enterprise experiences</c:v>
                </c:pt>
                <c:pt idx="4">
                  <c:v>Keep records on each learner’s experiences of career and enterprise activity</c:v>
                </c:pt>
                <c:pt idx="5">
                  <c:v>Career programme challenges stereotypical thinking (in terms of gender, etc)</c:v>
                </c:pt>
                <c:pt idx="6">
                  <c:v>Career programme actively seeks to raise the aspirations of all learners</c:v>
                </c:pt>
              </c:strCache>
            </c:strRef>
          </c:cat>
          <c:val>
            <c:numRef>
              <c:f>GB3type!$P$4:$P$10</c:f>
              <c:numCache>
                <c:formatCode>0%</c:formatCode>
                <c:ptCount val="7"/>
                <c:pt idx="0">
                  <c:v>0.94915254237288138</c:v>
                </c:pt>
                <c:pt idx="1">
                  <c:v>1</c:v>
                </c:pt>
                <c:pt idx="2">
                  <c:v>0.72881355932203395</c:v>
                </c:pt>
                <c:pt idx="3">
                  <c:v>0.86440677966101698</c:v>
                </c:pt>
                <c:pt idx="4">
                  <c:v>0.8813559322033897</c:v>
                </c:pt>
                <c:pt idx="5">
                  <c:v>0.11864406779661017</c:v>
                </c:pt>
                <c:pt idx="6">
                  <c:v>0.98305084745762716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GB3type!$Q$3</c:f>
              <c:strCache>
                <c:ptCount val="1"/>
                <c:pt idx="0">
                  <c:v>Sixth form, 16-19 Academy/Free School (59 colleges)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GB3type!$O$4:$O$10</c:f>
              <c:strCache>
                <c:ptCount val="7"/>
                <c:pt idx="0">
                  <c:v>Share data with the local authority on learner transitions and destinations</c:v>
                </c:pt>
                <c:pt idx="1">
                  <c:v>Collect and maintain data for each learner on their destinations after they leave</c:v>
                </c:pt>
                <c:pt idx="2">
                  <c:v>Integrate records of learners participation in careers at previous education stages</c:v>
                </c:pt>
                <c:pt idx="3">
                  <c:v>Enable learners to have access to records about their own careers and enterprise experiences</c:v>
                </c:pt>
                <c:pt idx="4">
                  <c:v>Keep records on each learner’s experiences of career and enterprise activity</c:v>
                </c:pt>
                <c:pt idx="5">
                  <c:v>Career programme challenges stereotypical thinking (in terms of gender, etc)</c:v>
                </c:pt>
                <c:pt idx="6">
                  <c:v>Career programme actively seeks to raise the aspirations of all learners</c:v>
                </c:pt>
              </c:strCache>
            </c:strRef>
          </c:cat>
          <c:val>
            <c:numRef>
              <c:f>GB3type!$Q$4:$Q$10</c:f>
              <c:numCache>
                <c:formatCode>0%</c:formatCode>
                <c:ptCount val="7"/>
                <c:pt idx="0">
                  <c:v>0.97435897435897434</c:v>
                </c:pt>
                <c:pt idx="1">
                  <c:v>0.96923076923076923</c:v>
                </c:pt>
                <c:pt idx="2">
                  <c:v>0.71794871794871795</c:v>
                </c:pt>
                <c:pt idx="3">
                  <c:v>0.93846153846153835</c:v>
                </c:pt>
                <c:pt idx="4">
                  <c:v>0.93333333333333324</c:v>
                </c:pt>
                <c:pt idx="5">
                  <c:v>0.11282051282051282</c:v>
                </c:pt>
                <c:pt idx="6">
                  <c:v>0.96410256410256412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GB"/>
              <a:t>3. Addressing the needs of each pupil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'GB3 ITP'!$B$3</c:f>
              <c:strCache>
                <c:ptCount val="1"/>
                <c:pt idx="0">
                  <c:v>2024/25 (N=69 ITPs)</c:v>
                </c:pt>
              </c:strCache>
            </c:strRef>
          </c:tx>
          <c:spPr>
            <a:solidFill>
              <a:srgbClr val="00A8A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'GB3 ITP'!$A$4:$A$11</c:f>
              <c:strCache>
                <c:ptCount val="8"/>
                <c:pt idx="0">
                  <c:v>College works proactively with LA/careers advisers around the careers guidance and progression of vulnerable and SEND learners</c:v>
                </c:pt>
                <c:pt idx="1">
                  <c:v>College shares accurate and timely data with the local authority on learner transitions and destinations</c:v>
                </c:pt>
                <c:pt idx="2">
                  <c:v>College collects and maintains accurate data for each learner on their destinations for 3 years after they leave college</c:v>
                </c:pt>
                <c:pt idx="3">
                  <c:v>College integrates records of learners' participation in careers programmes at previous stages of education </c:v>
                </c:pt>
                <c:pt idx="4">
                  <c:v>College enables learners to access accurate records about their own careers and enterprise experiences</c:v>
                </c:pt>
                <c:pt idx="5">
                  <c:v>College keeps systematic records on experiences of career and enterprise activity</c:v>
                </c:pt>
                <c:pt idx="6">
                  <c:v>Career programme challenges stereotypical thinking </c:v>
                </c:pt>
                <c:pt idx="7">
                  <c:v>Career programme actively seeks to raise the aspirations of all learners </c:v>
                </c:pt>
              </c:strCache>
            </c:strRef>
          </c:cat>
          <c:val>
            <c:numRef>
              <c:f>'GB3 ITP'!$B$4:$B$11</c:f>
              <c:numCache>
                <c:formatCode>0%</c:formatCode>
                <c:ptCount val="8"/>
                <c:pt idx="0">
                  <c:v>0.59</c:v>
                </c:pt>
                <c:pt idx="1">
                  <c:v>0.65</c:v>
                </c:pt>
                <c:pt idx="2">
                  <c:v>0.78</c:v>
                </c:pt>
                <c:pt idx="3">
                  <c:v>0.188</c:v>
                </c:pt>
                <c:pt idx="4">
                  <c:v>0.40600000000000003</c:v>
                </c:pt>
                <c:pt idx="5">
                  <c:v>0.52</c:v>
                </c:pt>
                <c:pt idx="6">
                  <c:v>0.65</c:v>
                </c:pt>
                <c:pt idx="7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28-41CD-8C2B-A0F97DFD30C5}"/>
            </c:ext>
          </c:extLst>
        </c:ser>
        <c:ser>
          <c:idx val="1"/>
          <c:order val="1"/>
          <c:tx>
            <c:strRef>
              <c:f>'GB3 ITP'!$C$3</c:f>
              <c:strCache>
                <c:ptCount val="1"/>
                <c:pt idx="0">
                  <c:v>2023/24 (N=49 ITPs)</c:v>
                </c:pt>
              </c:strCache>
            </c:strRef>
          </c:tx>
          <c:spPr>
            <a:solidFill>
              <a:srgbClr val="E8B46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'GB3 ITP'!$A$4:$A$11</c:f>
              <c:strCache>
                <c:ptCount val="8"/>
                <c:pt idx="0">
                  <c:v>College works proactively with LA/careers advisers around the careers guidance and progression of vulnerable and SEND learners</c:v>
                </c:pt>
                <c:pt idx="1">
                  <c:v>College shares accurate and timely data with the local authority on learner transitions and destinations</c:v>
                </c:pt>
                <c:pt idx="2">
                  <c:v>College collects and maintains accurate data for each learner on their destinations for 3 years after they leave college</c:v>
                </c:pt>
                <c:pt idx="3">
                  <c:v>College integrates records of learners' participation in careers programmes at previous stages of education </c:v>
                </c:pt>
                <c:pt idx="4">
                  <c:v>College enables learners to access accurate records about their own careers and enterprise experiences</c:v>
                </c:pt>
                <c:pt idx="5">
                  <c:v>College keeps systematic records on experiences of career and enterprise activity</c:v>
                </c:pt>
                <c:pt idx="6">
                  <c:v>Career programme challenges stereotypical thinking </c:v>
                </c:pt>
                <c:pt idx="7">
                  <c:v>Career programme actively seeks to raise the aspirations of all learners </c:v>
                </c:pt>
              </c:strCache>
            </c:strRef>
          </c:cat>
          <c:val>
            <c:numRef>
              <c:f>'GB3 ITP'!$C$4:$C$11</c:f>
              <c:numCache>
                <c:formatCode>0%</c:formatCode>
                <c:ptCount val="8"/>
                <c:pt idx="0">
                  <c:v>0.69</c:v>
                </c:pt>
                <c:pt idx="1">
                  <c:v>0.59</c:v>
                </c:pt>
                <c:pt idx="2">
                  <c:v>0.65</c:v>
                </c:pt>
                <c:pt idx="3">
                  <c:v>0.31</c:v>
                </c:pt>
                <c:pt idx="4">
                  <c:v>0.47</c:v>
                </c:pt>
                <c:pt idx="5">
                  <c:v>0.56999999999999995</c:v>
                </c:pt>
                <c:pt idx="6">
                  <c:v>0.76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28-41CD-8C2B-A0F97DFD30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37196895"/>
        <c:axId val="737197855"/>
      </c:barChart>
      <c:catAx>
        <c:axId val="7371968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7855"/>
        <c:crosses val="autoZero"/>
        <c:auto val="1"/>
        <c:lblAlgn val="ctr"/>
        <c:lblOffset val="100"/>
        <c:noMultiLvlLbl val="0"/>
      </c:catAx>
      <c:valAx>
        <c:axId val="737197855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737196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165099</xdr:rowOff>
    </xdr:from>
    <xdr:to>
      <xdr:col>16</xdr:col>
      <xdr:colOff>595313</xdr:colOff>
      <xdr:row>29</xdr:row>
      <xdr:rowOff>-1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ADE4AB-1AA3-730A-611C-635FF1D016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158272</xdr:rowOff>
    </xdr:from>
    <xdr:to>
      <xdr:col>10</xdr:col>
      <xdr:colOff>20637</xdr:colOff>
      <xdr:row>19</xdr:row>
      <xdr:rowOff>163512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FA0DDFA8-2054-B125-CF2A-DF5717EB45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143617</xdr:rowOff>
    </xdr:from>
    <xdr:to>
      <xdr:col>7</xdr:col>
      <xdr:colOff>510615</xdr:colOff>
      <xdr:row>28</xdr:row>
      <xdr:rowOff>36792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ED9392-0050-3574-A590-0C295BEBFE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70036</xdr:rowOff>
    </xdr:from>
    <xdr:to>
      <xdr:col>8</xdr:col>
      <xdr:colOff>573929</xdr:colOff>
      <xdr:row>56</xdr:row>
      <xdr:rowOff>156883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C7F937-1628-DBD7-2F61-735D92DB07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169862</xdr:rowOff>
    </xdr:from>
    <xdr:to>
      <xdr:col>10</xdr:col>
      <xdr:colOff>549276</xdr:colOff>
      <xdr:row>18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F1AF7A-6525-4EFC-ABB6-3E41809311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140353</xdr:rowOff>
    </xdr:from>
    <xdr:to>
      <xdr:col>7</xdr:col>
      <xdr:colOff>164913</xdr:colOff>
      <xdr:row>26</xdr:row>
      <xdr:rowOff>137645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2CB020-AE0E-B310-68C0-48378EF637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159421</xdr:rowOff>
    </xdr:from>
    <xdr:to>
      <xdr:col>8</xdr:col>
      <xdr:colOff>11206</xdr:colOff>
      <xdr:row>13</xdr:row>
      <xdr:rowOff>168088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72FFECB-E034-9659-9184-5327C811D6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14</xdr:row>
      <xdr:rowOff>8951</xdr:rowOff>
    </xdr:from>
    <xdr:to>
      <xdr:col>7</xdr:col>
      <xdr:colOff>597087</xdr:colOff>
      <xdr:row>33</xdr:row>
      <xdr:rowOff>153708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5263943-0975-BA6D-414B-C315A1E024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144462</xdr:rowOff>
    </xdr:from>
    <xdr:to>
      <xdr:col>11</xdr:col>
      <xdr:colOff>76200</xdr:colOff>
      <xdr:row>16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9D08BB-D204-32EA-89E3-90C316949D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163231</xdr:rowOff>
    </xdr:from>
    <xdr:to>
      <xdr:col>10</xdr:col>
      <xdr:colOff>44824</xdr:colOff>
      <xdr:row>23</xdr:row>
      <xdr:rowOff>145675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8E333A-21D7-3A6D-A522-328D635F53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48036</xdr:rowOff>
    </xdr:from>
    <xdr:to>
      <xdr:col>9</xdr:col>
      <xdr:colOff>596899</xdr:colOff>
      <xdr:row>18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B058A7-4DFF-35EF-0F98-13379A464C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150811</xdr:rowOff>
    </xdr:from>
    <xdr:to>
      <xdr:col>12</xdr:col>
      <xdr:colOff>0</xdr:colOff>
      <xdr:row>29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E02E5A-6589-8431-E120-A547BDE6A3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36133</xdr:rowOff>
    </xdr:from>
    <xdr:to>
      <xdr:col>12</xdr:col>
      <xdr:colOff>612320</xdr:colOff>
      <xdr:row>28</xdr:row>
      <xdr:rowOff>136071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06722E-260E-C62E-446B-A83FC59CB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20565</xdr:colOff>
      <xdr:row>2</xdr:row>
      <xdr:rowOff>0</xdr:rowOff>
    </xdr:from>
    <xdr:to>
      <xdr:col>6</xdr:col>
      <xdr:colOff>2182090</xdr:colOff>
      <xdr:row>42</xdr:row>
      <xdr:rowOff>121227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6013444-7455-5888-9BFC-D63371A536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143933</xdr:rowOff>
    </xdr:from>
    <xdr:to>
      <xdr:col>12</xdr:col>
      <xdr:colOff>489857</xdr:colOff>
      <xdr:row>28</xdr:row>
      <xdr:rowOff>204107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E70E3A-4EED-8471-B16A-F9CC076B48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239818</xdr:rowOff>
    </xdr:from>
    <xdr:to>
      <xdr:col>12</xdr:col>
      <xdr:colOff>489857</xdr:colOff>
      <xdr:row>52</xdr:row>
      <xdr:rowOff>54429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FB46EB9-CAF6-8ED5-01D8-7F975CCF69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169407</xdr:rowOff>
    </xdr:from>
    <xdr:to>
      <xdr:col>13</xdr:col>
      <xdr:colOff>585107</xdr:colOff>
      <xdr:row>31</xdr:row>
      <xdr:rowOff>163285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01FC32-CED6-FB38-125A-8D4F30A642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182031</xdr:rowOff>
    </xdr:from>
    <xdr:to>
      <xdr:col>9</xdr:col>
      <xdr:colOff>27215</xdr:colOff>
      <xdr:row>28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8665C0-6486-EE7F-0B55-C94D85F6E6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69377</xdr:rowOff>
    </xdr:from>
    <xdr:to>
      <xdr:col>10</xdr:col>
      <xdr:colOff>582705</xdr:colOff>
      <xdr:row>24</xdr:row>
      <xdr:rowOff>168089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C26EC42F-1621-39B3-346A-0EF9BA6803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1</xdr:row>
      <xdr:rowOff>142091</xdr:rowOff>
    </xdr:from>
    <xdr:to>
      <xdr:col>10</xdr:col>
      <xdr:colOff>571501</xdr:colOff>
      <xdr:row>13</xdr:row>
      <xdr:rowOff>112057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176C44EB-1F6C-ED8A-9217-2AC9ECE962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169862</xdr:rowOff>
    </xdr:from>
    <xdr:to>
      <xdr:col>13</xdr:col>
      <xdr:colOff>98425</xdr:colOff>
      <xdr:row>9</xdr:row>
      <xdr:rowOff>82550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580AE8-02CC-6068-B89F-D354AD6DDC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152082</xdr:rowOff>
    </xdr:from>
    <xdr:to>
      <xdr:col>7</xdr:col>
      <xdr:colOff>215900</xdr:colOff>
      <xdr:row>29</xdr:row>
      <xdr:rowOff>171450</xdr:rowOff>
    </xdr:to>
    <xdr:graphicFrame macro="">
      <xdr:nvGraphicFramePr>
        <xdr:cNvPr id="59" name="Chart 2">
          <a:extLst>
            <a:ext uri="{FF2B5EF4-FFF2-40B4-BE49-F238E27FC236}">
              <a16:creationId xmlns:a16="http://schemas.microsoft.com/office/drawing/2014/main" id="{1E7D314A-95D7-AC70-1061-ABD1741702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161244</xdr:rowOff>
    </xdr:from>
    <xdr:to>
      <xdr:col>11</xdr:col>
      <xdr:colOff>517072</xdr:colOff>
      <xdr:row>26</xdr:row>
      <xdr:rowOff>0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4C25388D-6758-0534-1307-C84CDCD615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10584</xdr:colOff>
      <xdr:row>1</xdr:row>
      <xdr:rowOff>152929</xdr:rowOff>
    </xdr:from>
    <xdr:to>
      <xdr:col>8</xdr:col>
      <xdr:colOff>610659</xdr:colOff>
      <xdr:row>21</xdr:row>
      <xdr:rowOff>34925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59FA2BF2-1510-63EB-6173-CC6F2C34A7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10</xdr:col>
      <xdr:colOff>57150</xdr:colOff>
      <xdr:row>25</xdr:row>
      <xdr:rowOff>9525</xdr:rowOff>
    </xdr:to>
    <xdr:graphicFrame macro="">
      <xdr:nvGraphicFramePr>
        <xdr:cNvPr id="96" name="Chart 1">
          <a:extLst>
            <a:ext uri="{FF2B5EF4-FFF2-40B4-BE49-F238E27FC236}">
              <a16:creationId xmlns:a16="http://schemas.microsoft.com/office/drawing/2014/main" id="{13925C54-D79C-C5B2-B64E-C238198B98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11206</xdr:colOff>
      <xdr:row>2</xdr:row>
      <xdr:rowOff>98331</xdr:rowOff>
    </xdr:from>
    <xdr:to>
      <xdr:col>10</xdr:col>
      <xdr:colOff>3175</xdr:colOff>
      <xdr:row>19</xdr:row>
      <xdr:rowOff>14381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49D847-7B11-C0D8-511C-63E7B27C6E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203127</xdr:rowOff>
    </xdr:from>
    <xdr:to>
      <xdr:col>18</xdr:col>
      <xdr:colOff>594032</xdr:colOff>
      <xdr:row>108</xdr:row>
      <xdr:rowOff>81935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D9B2CA33-65E9-D207-5268-68A76A00F3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166687</xdr:colOff>
      <xdr:row>29</xdr:row>
      <xdr:rowOff>119063</xdr:rowOff>
    </xdr:from>
    <xdr:to>
      <xdr:col>14</xdr:col>
      <xdr:colOff>5164930</xdr:colOff>
      <xdr:row>37</xdr:row>
      <xdr:rowOff>173514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CF4E368-D559-4E5B-AD00-314BCDDF4954}"/>
            </a:ext>
          </a:extLst>
        </xdr:cNvPr>
        <xdr:cNvSpPr/>
      </xdr:nvSpPr>
      <xdr:spPr>
        <a:xfrm>
          <a:off x="13311187" y="12144376"/>
          <a:ext cx="4998243" cy="2340451"/>
        </a:xfrm>
        <a:prstGeom prst="rect">
          <a:avLst/>
        </a:prstGeom>
        <a:solidFill>
          <a:srgbClr val="388600"/>
        </a:solidFill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Updated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141287</xdr:rowOff>
    </xdr:from>
    <xdr:to>
      <xdr:col>10</xdr:col>
      <xdr:colOff>28575</xdr:colOff>
      <xdr:row>34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13B204-606C-1C2D-3032-A619CBFF98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45F82"/>
    </a:accent1>
    <a:accent2>
      <a:srgbClr val="E87331"/>
    </a:accent2>
    <a:accent3>
      <a:srgbClr val="186C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45F82"/>
    </a:accent1>
    <a:accent2>
      <a:srgbClr val="E87331"/>
    </a:accent2>
    <a:accent3>
      <a:srgbClr val="186C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45F82"/>
    </a:accent1>
    <a:accent2>
      <a:srgbClr val="E87331"/>
    </a:accent2>
    <a:accent3>
      <a:srgbClr val="186C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81"/>
  <sheetViews>
    <sheetView topLeftCell="A2" zoomScale="80" zoomScaleNormal="80" workbookViewId="0">
      <selection activeCell="A13" sqref="A13"/>
    </sheetView>
  </sheetViews>
  <sheetFormatPr defaultRowHeight="14.5" x14ac:dyDescent="0.35"/>
  <cols>
    <col min="1" max="1" width="69.81640625" customWidth="1"/>
    <col min="2" max="2" width="13.26953125" customWidth="1"/>
  </cols>
  <sheetData>
    <row r="1" spans="1:4" ht="18" customHeight="1" x14ac:dyDescent="0.35">
      <c r="A1" s="107"/>
      <c r="B1" s="107"/>
      <c r="C1" s="107"/>
      <c r="D1" s="1"/>
    </row>
    <row r="2" spans="1:4" ht="15.5" x14ac:dyDescent="0.35">
      <c r="A2" s="29" t="s">
        <v>13</v>
      </c>
      <c r="B2" s="2" t="s">
        <v>4</v>
      </c>
      <c r="C2" s="3" t="s">
        <v>5</v>
      </c>
      <c r="D2" s="1"/>
    </row>
    <row r="3" spans="1:4" ht="15.5" x14ac:dyDescent="0.35">
      <c r="A3" s="4" t="s">
        <v>6</v>
      </c>
      <c r="B3" s="5">
        <v>1</v>
      </c>
      <c r="C3" s="6">
        <v>0.39370078740157477</v>
      </c>
      <c r="D3" s="1"/>
    </row>
    <row r="4" spans="1:4" ht="15.5" x14ac:dyDescent="0.35">
      <c r="A4" s="7" t="s">
        <v>7</v>
      </c>
      <c r="B4" s="8">
        <v>35</v>
      </c>
      <c r="C4" s="9">
        <v>13.779527559055119</v>
      </c>
      <c r="D4" s="1"/>
    </row>
    <row r="5" spans="1:4" ht="18" customHeight="1" x14ac:dyDescent="0.35">
      <c r="A5" s="7" t="s">
        <v>8</v>
      </c>
      <c r="B5" s="8">
        <v>22</v>
      </c>
      <c r="C5" s="9">
        <v>8.6614173228346463</v>
      </c>
      <c r="D5" s="1"/>
    </row>
    <row r="6" spans="1:4" ht="15.5" x14ac:dyDescent="0.35">
      <c r="A6" s="7" t="s">
        <v>9</v>
      </c>
      <c r="B6" s="8">
        <v>194</v>
      </c>
      <c r="C6" s="9">
        <v>76.377952755905511</v>
      </c>
      <c r="D6" s="1"/>
    </row>
    <row r="7" spans="1:4" ht="15.5" x14ac:dyDescent="0.35">
      <c r="A7" s="7" t="s">
        <v>10</v>
      </c>
      <c r="B7" s="8">
        <v>1</v>
      </c>
      <c r="C7" s="9">
        <v>0.39370078740157477</v>
      </c>
      <c r="D7" s="1"/>
    </row>
    <row r="8" spans="1:4" ht="15.5" x14ac:dyDescent="0.35">
      <c r="A8" s="7" t="s">
        <v>11</v>
      </c>
      <c r="B8" s="8">
        <v>1</v>
      </c>
      <c r="C8" s="9">
        <v>0.39370078740157477</v>
      </c>
      <c r="D8" s="1"/>
    </row>
    <row r="9" spans="1:4" ht="15.5" x14ac:dyDescent="0.35">
      <c r="A9" s="10" t="s">
        <v>12</v>
      </c>
      <c r="B9" s="11">
        <v>254</v>
      </c>
      <c r="C9" s="12">
        <v>100</v>
      </c>
      <c r="D9" s="1"/>
    </row>
    <row r="10" spans="1:4" x14ac:dyDescent="0.35">
      <c r="A10" s="1"/>
      <c r="B10" s="1"/>
      <c r="C10" s="1"/>
      <c r="D10" s="1"/>
    </row>
    <row r="11" spans="1:4" ht="18" x14ac:dyDescent="0.35">
      <c r="A11" s="109"/>
      <c r="B11" s="109"/>
      <c r="C11" s="109"/>
      <c r="D11" s="1"/>
    </row>
    <row r="12" spans="1:4" ht="18" customHeight="1" x14ac:dyDescent="0.35">
      <c r="A12" s="29" t="s">
        <v>174</v>
      </c>
      <c r="B12" s="2" t="s">
        <v>4</v>
      </c>
      <c r="C12" s="3" t="s">
        <v>5</v>
      </c>
      <c r="D12" s="1"/>
    </row>
    <row r="13" spans="1:4" ht="15.5" customHeight="1" x14ac:dyDescent="0.35">
      <c r="A13" s="4" t="s">
        <v>0</v>
      </c>
      <c r="B13" s="5">
        <v>53</v>
      </c>
      <c r="C13" s="6">
        <v>20.866141732283463</v>
      </c>
      <c r="D13" s="1"/>
    </row>
    <row r="14" spans="1:4" ht="15.5" x14ac:dyDescent="0.35">
      <c r="A14" s="7" t="s">
        <v>16</v>
      </c>
      <c r="B14" s="8">
        <v>2</v>
      </c>
      <c r="C14" s="9">
        <v>0.78740157480314954</v>
      </c>
      <c r="D14" s="1"/>
    </row>
    <row r="15" spans="1:4" ht="15.5" customHeight="1" x14ac:dyDescent="0.35">
      <c r="A15" s="7" t="s">
        <v>17</v>
      </c>
      <c r="B15" s="8">
        <v>147</v>
      </c>
      <c r="C15" s="9">
        <v>57.874015748031496</v>
      </c>
      <c r="D15" s="1"/>
    </row>
    <row r="16" spans="1:4" ht="15.5" x14ac:dyDescent="0.35">
      <c r="A16" s="7" t="s">
        <v>18</v>
      </c>
      <c r="B16" s="8">
        <v>8</v>
      </c>
      <c r="C16" s="9">
        <v>3.1496062992125982</v>
      </c>
      <c r="D16" s="1"/>
    </row>
    <row r="17" spans="1:4" ht="15.5" x14ac:dyDescent="0.35">
      <c r="A17" s="7" t="s">
        <v>19</v>
      </c>
      <c r="B17" s="8">
        <v>10</v>
      </c>
      <c r="C17" s="9">
        <v>3.9370078740157481</v>
      </c>
      <c r="D17" s="1"/>
    </row>
    <row r="18" spans="1:4" ht="15.5" x14ac:dyDescent="0.35">
      <c r="A18" s="7" t="s">
        <v>20</v>
      </c>
      <c r="B18" s="8">
        <v>21</v>
      </c>
      <c r="C18" s="9">
        <v>8.2677165354330722</v>
      </c>
      <c r="D18" s="1"/>
    </row>
    <row r="19" spans="1:4" ht="15.5" x14ac:dyDescent="0.35">
      <c r="A19" s="7" t="s">
        <v>21</v>
      </c>
      <c r="B19" s="8">
        <v>11</v>
      </c>
      <c r="C19" s="9">
        <v>4.3307086614173231</v>
      </c>
      <c r="D19" s="1"/>
    </row>
    <row r="20" spans="1:4" ht="15.5" x14ac:dyDescent="0.35">
      <c r="A20" s="7" t="s">
        <v>22</v>
      </c>
      <c r="B20" s="8">
        <v>1</v>
      </c>
      <c r="C20" s="9">
        <v>0.39370078740157477</v>
      </c>
      <c r="D20" s="1"/>
    </row>
    <row r="21" spans="1:4" ht="15.5" x14ac:dyDescent="0.35">
      <c r="A21" s="7" t="s">
        <v>23</v>
      </c>
      <c r="B21" s="8">
        <v>1</v>
      </c>
      <c r="C21" s="9">
        <v>0.39370078740157477</v>
      </c>
      <c r="D21" s="1"/>
    </row>
    <row r="22" spans="1:4" ht="15.5" x14ac:dyDescent="0.35">
      <c r="A22" s="10" t="s">
        <v>12</v>
      </c>
      <c r="B22" s="11">
        <v>254</v>
      </c>
      <c r="C22" s="12">
        <v>100</v>
      </c>
      <c r="D22" s="1"/>
    </row>
    <row r="23" spans="1:4" x14ac:dyDescent="0.35">
      <c r="A23" s="1"/>
      <c r="B23" s="1"/>
      <c r="C23" s="1"/>
      <c r="D23" s="1"/>
    </row>
    <row r="25" spans="1:4" ht="15.5" x14ac:dyDescent="0.35">
      <c r="A25" s="7" t="s">
        <v>173</v>
      </c>
      <c r="B25" s="8">
        <v>69</v>
      </c>
      <c r="C25" s="9">
        <v>100</v>
      </c>
    </row>
    <row r="31" spans="1:4" ht="18" customHeight="1" x14ac:dyDescent="0.35"/>
    <row r="39" ht="18" customHeight="1" x14ac:dyDescent="0.35"/>
    <row r="45" ht="18" customHeight="1" x14ac:dyDescent="0.35"/>
    <row r="56" ht="18" customHeight="1" x14ac:dyDescent="0.35"/>
    <row r="69" ht="18" customHeight="1" x14ac:dyDescent="0.35"/>
    <row r="81" ht="18" customHeight="1" x14ac:dyDescent="0.35"/>
  </sheetData>
  <mergeCells count="1">
    <mergeCell ref="A11:C1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53F48-526D-4073-B728-D1332ED0AFCF}">
  <dimension ref="A1:F11"/>
  <sheetViews>
    <sheetView workbookViewId="0">
      <selection activeCell="S15" sqref="S15"/>
    </sheetView>
  </sheetViews>
  <sheetFormatPr defaultRowHeight="14.5" x14ac:dyDescent="0.35"/>
  <cols>
    <col min="1" max="1" width="27.1796875" style="13" customWidth="1"/>
    <col min="2" max="2" width="16.90625" style="13" customWidth="1"/>
    <col min="3" max="16384" width="8.7265625" style="13"/>
  </cols>
  <sheetData>
    <row r="1" spans="1:6" ht="14.4" customHeight="1" x14ac:dyDescent="0.45">
      <c r="A1" s="116" t="s">
        <v>140</v>
      </c>
      <c r="B1" s="116"/>
      <c r="C1" s="116"/>
      <c r="D1" s="116"/>
      <c r="E1" s="116"/>
      <c r="F1" s="116"/>
    </row>
    <row r="3" spans="1:6" x14ac:dyDescent="0.35">
      <c r="A3" s="78"/>
      <c r="B3" s="13" t="s">
        <v>142</v>
      </c>
      <c r="C3" s="21" t="s">
        <v>141</v>
      </c>
    </row>
    <row r="4" spans="1:6" x14ac:dyDescent="0.35">
      <c r="A4" s="79" t="s">
        <v>94</v>
      </c>
      <c r="B4" s="23">
        <v>0.59</v>
      </c>
      <c r="C4" s="24">
        <v>0.69</v>
      </c>
    </row>
    <row r="5" spans="1:6" x14ac:dyDescent="0.35">
      <c r="A5" s="79" t="s">
        <v>95</v>
      </c>
      <c r="B5" s="23">
        <v>0.65</v>
      </c>
      <c r="C5" s="24">
        <v>0.59</v>
      </c>
    </row>
    <row r="6" spans="1:6" x14ac:dyDescent="0.35">
      <c r="A6" s="79" t="s">
        <v>96</v>
      </c>
      <c r="B6" s="23">
        <v>0.78</v>
      </c>
      <c r="C6" s="24">
        <v>0.65</v>
      </c>
    </row>
    <row r="7" spans="1:6" x14ac:dyDescent="0.35">
      <c r="A7" s="79" t="s">
        <v>97</v>
      </c>
      <c r="B7" s="23">
        <v>0.188</v>
      </c>
      <c r="C7" s="24">
        <v>0.31</v>
      </c>
    </row>
    <row r="8" spans="1:6" x14ac:dyDescent="0.35">
      <c r="A8" s="79" t="s">
        <v>98</v>
      </c>
      <c r="B8" s="23">
        <v>0.40600000000000003</v>
      </c>
      <c r="C8" s="24">
        <v>0.47</v>
      </c>
    </row>
    <row r="9" spans="1:6" x14ac:dyDescent="0.35">
      <c r="A9" s="79" t="s">
        <v>99</v>
      </c>
      <c r="B9" s="23">
        <v>0.52</v>
      </c>
      <c r="C9" s="24">
        <v>0.56999999999999995</v>
      </c>
    </row>
    <row r="10" spans="1:6" x14ac:dyDescent="0.35">
      <c r="A10" s="79" t="s">
        <v>100</v>
      </c>
      <c r="B10" s="23">
        <v>0.65</v>
      </c>
      <c r="C10" s="24">
        <v>0.76</v>
      </c>
    </row>
    <row r="11" spans="1:6" x14ac:dyDescent="0.35">
      <c r="A11" s="79" t="s">
        <v>101</v>
      </c>
      <c r="B11" s="23">
        <v>0.77</v>
      </c>
      <c r="C11" s="24">
        <v>0.8</v>
      </c>
    </row>
  </sheetData>
  <sheetProtection algorithmName="SHA-512" hashValue="iV8eKnHkuHGjQYs59G+hxrkLXdG7Wr6/AAUR1uNd1QBryGdCcsUF/pFDT6zGB5HdlZdNec880ZVKPHJPWl6VZw==" saltValue="LyUGj81DgnQqwzWgx85QZA==" spinCount="100000" sheet="1" objects="1" scenarios="1"/>
  <mergeCells count="1">
    <mergeCell ref="A1:F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E123C-9892-47F8-AF29-F1946B910CDA}">
  <sheetPr codeName="Sheet9"/>
  <dimension ref="A1:I27"/>
  <sheetViews>
    <sheetView zoomScale="80" zoomScaleNormal="80" workbookViewId="0">
      <selection sqref="A1:I2"/>
    </sheetView>
  </sheetViews>
  <sheetFormatPr defaultRowHeight="14.5" x14ac:dyDescent="0.35"/>
  <cols>
    <col min="1" max="1" width="39.81640625" style="13" customWidth="1"/>
    <col min="2" max="2" width="9.54296875" style="13" bestFit="1" customWidth="1"/>
    <col min="3" max="3" width="12.6328125" style="13" customWidth="1"/>
    <col min="4" max="16384" width="8.7265625" style="13"/>
  </cols>
  <sheetData>
    <row r="1" spans="1:9" ht="19.5" customHeight="1" x14ac:dyDescent="0.35">
      <c r="A1" s="115" t="s">
        <v>154</v>
      </c>
      <c r="B1" s="115"/>
      <c r="C1" s="115"/>
      <c r="D1" s="115"/>
      <c r="E1" s="115"/>
      <c r="F1" s="115"/>
      <c r="G1" s="115"/>
      <c r="H1" s="115"/>
      <c r="I1" s="115"/>
    </row>
    <row r="2" spans="1:9" x14ac:dyDescent="0.35">
      <c r="A2" s="115"/>
      <c r="B2" s="115"/>
      <c r="C2" s="115"/>
      <c r="D2" s="115"/>
      <c r="E2" s="115"/>
      <c r="F2" s="115"/>
      <c r="G2" s="115"/>
      <c r="H2" s="115"/>
      <c r="I2" s="115"/>
    </row>
    <row r="3" spans="1:9" ht="43.5" x14ac:dyDescent="0.35">
      <c r="A3" s="32"/>
      <c r="B3" s="80" t="s">
        <v>131</v>
      </c>
      <c r="C3" s="80" t="s">
        <v>86</v>
      </c>
      <c r="D3" s="81" t="s">
        <v>85</v>
      </c>
      <c r="E3" s="81" t="s">
        <v>84</v>
      </c>
      <c r="F3" s="81" t="s">
        <v>83</v>
      </c>
      <c r="G3" s="81" t="s">
        <v>82</v>
      </c>
    </row>
    <row r="4" spans="1:9" ht="29" x14ac:dyDescent="0.35">
      <c r="A4" s="32" t="s">
        <v>102</v>
      </c>
      <c r="B4" s="16">
        <v>1</v>
      </c>
      <c r="C4" s="16">
        <v>0.97</v>
      </c>
      <c r="D4" s="82">
        <v>0.92</v>
      </c>
      <c r="E4" s="46">
        <v>0.91</v>
      </c>
      <c r="F4" s="46">
        <v>0.85</v>
      </c>
      <c r="G4" s="46">
        <v>0.72</v>
      </c>
    </row>
    <row r="5" spans="1:9" ht="29" x14ac:dyDescent="0.35">
      <c r="A5" s="32" t="s">
        <v>103</v>
      </c>
      <c r="B5" s="16">
        <v>1</v>
      </c>
      <c r="C5" s="16">
        <v>0.97</v>
      </c>
      <c r="D5" s="82">
        <v>0.93</v>
      </c>
      <c r="E5" s="46">
        <v>0.93</v>
      </c>
      <c r="F5" s="46">
        <v>0.88</v>
      </c>
      <c r="G5" s="46">
        <v>0.76</v>
      </c>
    </row>
    <row r="6" spans="1:9" ht="58" x14ac:dyDescent="0.35">
      <c r="A6" s="32" t="s">
        <v>104</v>
      </c>
      <c r="B6" s="16">
        <v>0.98</v>
      </c>
      <c r="C6" s="16">
        <v>0.97</v>
      </c>
      <c r="D6" s="82">
        <v>0.95</v>
      </c>
      <c r="E6" s="46">
        <v>0.94</v>
      </c>
      <c r="F6" s="46">
        <v>0.9</v>
      </c>
      <c r="G6" s="46">
        <v>0.74</v>
      </c>
    </row>
    <row r="7" spans="1:9" ht="48" customHeight="1" x14ac:dyDescent="0.35"/>
    <row r="15" spans="1:9" ht="47.5" customHeight="1" x14ac:dyDescent="0.35"/>
    <row r="24" s="13" customFormat="1" ht="35.5" customHeight="1" x14ac:dyDescent="0.35"/>
    <row r="27" s="13" customFormat="1" ht="51" customHeight="1" x14ac:dyDescent="0.35"/>
  </sheetData>
  <sheetProtection algorithmName="SHA-512" hashValue="wlirvJ1psfF3fcTP8zbEl2+5ynzCHKsr8hfGTcbi/K/LMVr+MSutgWrNMV9dYhz54XfRvnj29BjahnItn5lLIQ==" saltValue="dYhoB25qD0APwJusJwofrw==" spinCount="100000" sheet="1" objects="1" scenarios="1"/>
  <mergeCells count="1">
    <mergeCell ref="A1:I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857F7-7E5D-4053-8415-E1B8FEF62813}">
  <sheetPr codeName="Sheet10"/>
  <dimension ref="A1:G44"/>
  <sheetViews>
    <sheetView zoomScale="83" zoomScaleNormal="83" workbookViewId="0">
      <selection activeCell="J30" sqref="J30"/>
    </sheetView>
  </sheetViews>
  <sheetFormatPr defaultRowHeight="14.5" x14ac:dyDescent="0.35"/>
  <cols>
    <col min="1" max="1" width="8.7265625" style="13"/>
    <col min="2" max="2" width="26.1796875" style="13" bestFit="1" customWidth="1"/>
    <col min="3" max="3" width="30.36328125" style="13" bestFit="1" customWidth="1"/>
    <col min="4" max="4" width="31.1796875" style="13" bestFit="1" customWidth="1"/>
    <col min="5" max="5" width="28.90625" style="13" bestFit="1" customWidth="1"/>
    <col min="6" max="16384" width="8.7265625" style="13"/>
  </cols>
  <sheetData>
    <row r="1" spans="1:7" ht="19.5" customHeight="1" x14ac:dyDescent="0.35">
      <c r="A1" s="115" t="s">
        <v>154</v>
      </c>
      <c r="B1" s="115"/>
      <c r="C1" s="115"/>
      <c r="D1" s="115"/>
      <c r="E1" s="115"/>
      <c r="F1" s="115"/>
      <c r="G1" s="115"/>
    </row>
    <row r="2" spans="1:7" x14ac:dyDescent="0.35">
      <c r="A2" s="115"/>
      <c r="B2" s="115"/>
      <c r="C2" s="115"/>
      <c r="D2" s="115"/>
      <c r="E2" s="115"/>
      <c r="F2" s="115"/>
      <c r="G2" s="115"/>
    </row>
    <row r="4" spans="1:7" x14ac:dyDescent="0.35">
      <c r="B4" s="13" t="s">
        <v>137</v>
      </c>
    </row>
    <row r="5" spans="1:7" x14ac:dyDescent="0.35">
      <c r="B5" s="33"/>
      <c r="C5" s="33" t="s">
        <v>105</v>
      </c>
      <c r="D5" s="33" t="s">
        <v>91</v>
      </c>
      <c r="E5" s="33" t="s">
        <v>90</v>
      </c>
      <c r="F5" s="33" t="s">
        <v>89</v>
      </c>
    </row>
    <row r="6" spans="1:7" x14ac:dyDescent="0.35">
      <c r="B6" s="33" t="s">
        <v>162</v>
      </c>
      <c r="C6" s="46">
        <v>0</v>
      </c>
      <c r="D6" s="46">
        <v>1.0256410256410255E-2</v>
      </c>
      <c r="E6" s="46">
        <v>0.48717948717948717</v>
      </c>
      <c r="F6" s="46">
        <v>0.49743589743589745</v>
      </c>
    </row>
    <row r="7" spans="1:7" x14ac:dyDescent="0.35">
      <c r="B7" s="33" t="s">
        <v>161</v>
      </c>
      <c r="C7" s="46">
        <v>1.5384615384615385E-2</v>
      </c>
      <c r="D7" s="46">
        <v>2.564102564102564E-2</v>
      </c>
      <c r="E7" s="46">
        <v>0.49230769230769234</v>
      </c>
      <c r="F7" s="46">
        <v>0.46666666666666662</v>
      </c>
    </row>
    <row r="8" spans="1:7" x14ac:dyDescent="0.35">
      <c r="B8" s="33" t="s">
        <v>160</v>
      </c>
      <c r="C8" s="46">
        <v>1.5384615384615385E-2</v>
      </c>
      <c r="D8" s="46">
        <v>2.0512820512820509E-2</v>
      </c>
      <c r="E8" s="46">
        <v>0.48717948717948717</v>
      </c>
      <c r="F8" s="46">
        <v>0.47692307692307695</v>
      </c>
    </row>
    <row r="10" spans="1:7" ht="55" customHeight="1" x14ac:dyDescent="0.35"/>
    <row r="25" s="13" customFormat="1" ht="39" customHeight="1" x14ac:dyDescent="0.35"/>
    <row r="40" spans="2:6" x14ac:dyDescent="0.35">
      <c r="B40" t="s">
        <v>136</v>
      </c>
      <c r="C40"/>
      <c r="D40"/>
      <c r="E40"/>
    </row>
    <row r="41" spans="2:6" ht="43.5" x14ac:dyDescent="0.35">
      <c r="B41" t="s">
        <v>136</v>
      </c>
      <c r="C41" s="83" t="s">
        <v>105</v>
      </c>
      <c r="D41" s="83" t="s">
        <v>91</v>
      </c>
      <c r="E41" s="83" t="s">
        <v>90</v>
      </c>
      <c r="F41" s="83" t="s">
        <v>89</v>
      </c>
    </row>
    <row r="42" spans="2:6" x14ac:dyDescent="0.35">
      <c r="B42" s="33" t="s">
        <v>162</v>
      </c>
      <c r="C42" s="84">
        <v>0</v>
      </c>
      <c r="D42" s="84">
        <v>0</v>
      </c>
      <c r="E42" s="84">
        <v>0.37</v>
      </c>
      <c r="F42" s="84">
        <v>0.63</v>
      </c>
    </row>
    <row r="43" spans="2:6" x14ac:dyDescent="0.35">
      <c r="B43" s="33" t="s">
        <v>161</v>
      </c>
      <c r="C43" s="84">
        <v>0</v>
      </c>
      <c r="D43" s="84">
        <v>0.03</v>
      </c>
      <c r="E43" s="84">
        <v>0.34</v>
      </c>
      <c r="F43" s="84">
        <v>0.63</v>
      </c>
    </row>
    <row r="44" spans="2:6" x14ac:dyDescent="0.35">
      <c r="B44" s="33" t="s">
        <v>160</v>
      </c>
      <c r="C44" s="84">
        <v>0.02</v>
      </c>
      <c r="D44" s="84">
        <v>0.03</v>
      </c>
      <c r="E44" s="84">
        <v>0.31</v>
      </c>
      <c r="F44" s="84">
        <v>0.64</v>
      </c>
    </row>
  </sheetData>
  <sheetProtection algorithmName="SHA-512" hashValue="WZXECXdEip3TIz0I9caHc5Hhae8fF8dVvY7DubtKDVysA6DKlyZ3Jpy54RcWAhvgz1wpHi1Hva/QbeBKndJ5Qw==" saltValue="Hm/4x0pQlA0vsEttkNR9eQ==" spinCount="100000" sheet="1" objects="1" scenarios="1"/>
  <mergeCells count="1">
    <mergeCell ref="A1:G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8EF1E-A764-4C3F-A632-663F6E696071}">
  <dimension ref="A1:H8"/>
  <sheetViews>
    <sheetView workbookViewId="0">
      <selection sqref="A1:H2"/>
    </sheetView>
  </sheetViews>
  <sheetFormatPr defaultColWidth="8.81640625" defaultRowHeight="14.5" x14ac:dyDescent="0.35"/>
  <cols>
    <col min="1" max="1" width="19.90625" style="13" customWidth="1"/>
    <col min="2" max="16384" width="8.81640625" style="13"/>
  </cols>
  <sheetData>
    <row r="1" spans="1:8" ht="19.5" customHeight="1" x14ac:dyDescent="0.35">
      <c r="A1" s="114" t="s">
        <v>154</v>
      </c>
      <c r="B1" s="114"/>
      <c r="C1" s="114"/>
      <c r="D1" s="114"/>
      <c r="E1" s="114"/>
      <c r="F1" s="114"/>
      <c r="G1" s="114"/>
      <c r="H1" s="114"/>
    </row>
    <row r="2" spans="1:8" x14ac:dyDescent="0.35">
      <c r="A2" s="114"/>
      <c r="B2" s="114"/>
      <c r="C2" s="114"/>
      <c r="D2" s="114"/>
      <c r="E2" s="114"/>
      <c r="F2" s="114"/>
      <c r="G2" s="114"/>
      <c r="H2" s="114"/>
    </row>
    <row r="3" spans="1:8" ht="188.5" x14ac:dyDescent="0.35">
      <c r="A3" s="25"/>
      <c r="B3" s="25" t="s">
        <v>151</v>
      </c>
      <c r="C3" s="25" t="s">
        <v>152</v>
      </c>
      <c r="D3" s="25" t="s">
        <v>153</v>
      </c>
    </row>
    <row r="4" spans="1:8" x14ac:dyDescent="0.35">
      <c r="A4" s="26" t="s">
        <v>105</v>
      </c>
      <c r="B4" s="27">
        <v>0.188</v>
      </c>
      <c r="C4" s="27">
        <v>0.14499999999999999</v>
      </c>
      <c r="D4" s="27">
        <v>0.17399999999999999</v>
      </c>
    </row>
    <row r="5" spans="1:8" x14ac:dyDescent="0.35">
      <c r="A5" s="26" t="s">
        <v>91</v>
      </c>
      <c r="B5" s="27">
        <v>0.33300000000000002</v>
      </c>
      <c r="C5" s="27">
        <v>0.30399999999999999</v>
      </c>
      <c r="D5" s="27">
        <v>0.188</v>
      </c>
    </row>
    <row r="6" spans="1:8" x14ac:dyDescent="0.35">
      <c r="A6" s="26" t="s">
        <v>90</v>
      </c>
      <c r="B6" s="27">
        <v>0.17399999999999999</v>
      </c>
      <c r="C6" s="27">
        <v>0.26100000000000001</v>
      </c>
      <c r="D6" s="27">
        <v>0.23200000000000001</v>
      </c>
    </row>
    <row r="7" spans="1:8" x14ac:dyDescent="0.35">
      <c r="A7" s="26" t="s">
        <v>89</v>
      </c>
      <c r="B7" s="27">
        <v>0.23200000000000001</v>
      </c>
      <c r="C7" s="27">
        <v>0.217</v>
      </c>
      <c r="D7" s="27">
        <v>0.34799999999999998</v>
      </c>
    </row>
    <row r="8" spans="1:8" x14ac:dyDescent="0.35">
      <c r="A8" s="28" t="s">
        <v>34</v>
      </c>
      <c r="B8" s="27">
        <v>7.1999999999999995E-2</v>
      </c>
      <c r="C8" s="27">
        <v>7.1999999999999995E-2</v>
      </c>
      <c r="D8" s="27">
        <v>5.8000000000000003E-2</v>
      </c>
    </row>
  </sheetData>
  <sheetProtection algorithmName="SHA-512" hashValue="fO/s8N3z15TAT4pII9oEqkdt1Lfkh007G/vaAOKZ80Fd/fRr+JrrayelENS1g/uvZ+brQmtGa8O/rDJrfX+QJA==" saltValue="DSIjFHfTxPsM2yF8qtpJMQ==" spinCount="100000" sheet="1" objects="1" scenarios="1"/>
  <mergeCells count="1">
    <mergeCell ref="A1:H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88DFE-C234-476E-85DF-5A4E679B07B4}">
  <sheetPr codeName="Sheet11"/>
  <dimension ref="A1:G59"/>
  <sheetViews>
    <sheetView zoomScale="85" zoomScaleNormal="85" workbookViewId="0">
      <selection sqref="A1:G2"/>
    </sheetView>
  </sheetViews>
  <sheetFormatPr defaultRowHeight="14.5" x14ac:dyDescent="0.35"/>
  <cols>
    <col min="1" max="1" width="66.90625" style="13" customWidth="1"/>
    <col min="2" max="3" width="19.36328125" style="13" customWidth="1"/>
    <col min="4" max="4" width="14.6328125" style="13" customWidth="1"/>
    <col min="5" max="5" width="19.81640625" style="13" bestFit="1" customWidth="1"/>
    <col min="6" max="16384" width="8.7265625" style="13"/>
  </cols>
  <sheetData>
    <row r="1" spans="1:7" ht="18" customHeight="1" x14ac:dyDescent="0.35">
      <c r="A1" s="115" t="s">
        <v>163</v>
      </c>
      <c r="B1" s="115"/>
      <c r="C1" s="115"/>
      <c r="D1" s="115"/>
      <c r="E1" s="115"/>
      <c r="F1" s="115"/>
      <c r="G1" s="115"/>
    </row>
    <row r="2" spans="1:7" x14ac:dyDescent="0.35">
      <c r="A2" s="128"/>
      <c r="B2" s="128"/>
      <c r="C2" s="128"/>
      <c r="D2" s="128"/>
      <c r="E2" s="128"/>
      <c r="F2" s="128"/>
      <c r="G2" s="128"/>
    </row>
    <row r="3" spans="1:7" ht="45" customHeight="1" x14ac:dyDescent="0.35">
      <c r="A3" s="33"/>
      <c r="B3" s="19" t="s">
        <v>131</v>
      </c>
      <c r="C3" s="19" t="s">
        <v>86</v>
      </c>
      <c r="D3" s="32" t="s">
        <v>85</v>
      </c>
      <c r="E3" s="32" t="s">
        <v>84</v>
      </c>
      <c r="F3" s="32" t="s">
        <v>83</v>
      </c>
      <c r="G3" s="32" t="s">
        <v>82</v>
      </c>
    </row>
    <row r="4" spans="1:7" ht="29" x14ac:dyDescent="0.35">
      <c r="A4" s="32" t="s">
        <v>106</v>
      </c>
      <c r="B4" s="16">
        <v>0.85</v>
      </c>
      <c r="C4" s="16">
        <v>0.84</v>
      </c>
      <c r="D4" s="46">
        <v>0.81</v>
      </c>
      <c r="E4" s="46">
        <v>0.79500000000000004</v>
      </c>
      <c r="F4" s="46">
        <v>0.71</v>
      </c>
      <c r="G4" s="46">
        <v>0.52</v>
      </c>
    </row>
    <row r="5" spans="1:7" x14ac:dyDescent="0.35">
      <c r="A5" s="32" t="s">
        <v>107</v>
      </c>
      <c r="B5" s="16">
        <v>0.93</v>
      </c>
      <c r="C5" s="16">
        <v>0.98</v>
      </c>
      <c r="D5" s="46">
        <v>0.87</v>
      </c>
      <c r="E5" s="46">
        <v>0.82</v>
      </c>
      <c r="F5" s="46">
        <v>0.65</v>
      </c>
      <c r="G5" s="46">
        <v>0.55000000000000004</v>
      </c>
    </row>
    <row r="6" spans="1:7" ht="15.5" customHeight="1" x14ac:dyDescent="0.35">
      <c r="A6" s="32" t="s">
        <v>108</v>
      </c>
      <c r="B6" s="16">
        <v>0.98</v>
      </c>
      <c r="C6" s="85">
        <v>0.98799999999999999</v>
      </c>
      <c r="D6" s="46">
        <v>0.93</v>
      </c>
      <c r="E6" s="46">
        <v>0.91600000000000004</v>
      </c>
      <c r="F6" s="46">
        <v>0.8</v>
      </c>
      <c r="G6" s="46">
        <v>0.73</v>
      </c>
    </row>
    <row r="9" spans="1:7" ht="40.5" customHeight="1" x14ac:dyDescent="0.35"/>
    <row r="15" spans="1:7" ht="44.5" customHeight="1" x14ac:dyDescent="0.35"/>
    <row r="23" ht="35.5" customHeight="1" x14ac:dyDescent="0.35"/>
    <row r="29" ht="46.5" customHeight="1" x14ac:dyDescent="0.35"/>
    <row r="36" ht="50.5" customHeight="1" x14ac:dyDescent="0.35"/>
    <row r="46" ht="55.5" customHeight="1" x14ac:dyDescent="0.35"/>
    <row r="59" ht="43" customHeight="1" x14ac:dyDescent="0.35"/>
  </sheetData>
  <sheetProtection algorithmName="SHA-512" hashValue="AdN0YoRH8jENSBRpH/0eKKoJQl01v56csoeef/kVFIP1cgdR6FJpUr66MIvTs6QuvmRXFDThxVLNN0tXf30Dng==" saltValue="3HYK6iS9VtZNLjSiElcdyA==" spinCount="100000" sheet="1" objects="1" scenarios="1"/>
  <mergeCells count="1">
    <mergeCell ref="A1:G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EC5E7-6F49-4E79-B61B-0FB6DEC590C2}">
  <sheetPr codeName="Sheet12"/>
  <dimension ref="A1:G120"/>
  <sheetViews>
    <sheetView zoomScale="85" zoomScaleNormal="85" workbookViewId="0">
      <selection sqref="A1:G2"/>
    </sheetView>
  </sheetViews>
  <sheetFormatPr defaultRowHeight="14.5" x14ac:dyDescent="0.35"/>
  <cols>
    <col min="1" max="1" width="8.7265625" style="13"/>
    <col min="2" max="2" width="22.1796875" style="13" customWidth="1"/>
    <col min="3" max="3" width="29.1796875" style="13" customWidth="1"/>
    <col min="4" max="4" width="25.6328125" style="13" customWidth="1"/>
    <col min="5" max="16384" width="8.7265625" style="13"/>
  </cols>
  <sheetData>
    <row r="1" spans="1:7" x14ac:dyDescent="0.35">
      <c r="A1" s="115" t="s">
        <v>163</v>
      </c>
      <c r="B1" s="115"/>
      <c r="C1" s="115"/>
      <c r="D1" s="115"/>
      <c r="E1" s="115"/>
      <c r="F1" s="115"/>
      <c r="G1" s="115"/>
    </row>
    <row r="2" spans="1:7" x14ac:dyDescent="0.35">
      <c r="A2" s="128"/>
      <c r="B2" s="128"/>
      <c r="C2" s="128"/>
      <c r="D2" s="128"/>
      <c r="E2" s="128"/>
      <c r="F2" s="128"/>
      <c r="G2" s="128"/>
    </row>
    <row r="3" spans="1:7" x14ac:dyDescent="0.35">
      <c r="A3" s="86"/>
      <c r="B3" s="13" t="s">
        <v>137</v>
      </c>
    </row>
    <row r="4" spans="1:7" ht="58" x14ac:dyDescent="0.35">
      <c r="A4" s="86"/>
      <c r="B4" s="19"/>
      <c r="C4" s="19" t="s">
        <v>109</v>
      </c>
      <c r="D4" s="19" t="s">
        <v>110</v>
      </c>
    </row>
    <row r="5" spans="1:7" x14ac:dyDescent="0.35">
      <c r="A5" s="86"/>
      <c r="B5" s="15" t="s">
        <v>111</v>
      </c>
      <c r="C5" s="16">
        <v>0</v>
      </c>
      <c r="D5" s="16">
        <v>0</v>
      </c>
    </row>
    <row r="6" spans="1:7" x14ac:dyDescent="0.35">
      <c r="A6" s="86"/>
      <c r="B6" s="15" t="s">
        <v>91</v>
      </c>
      <c r="C6" s="16">
        <v>3.0769230769230771E-2</v>
      </c>
      <c r="D6" s="16">
        <v>5.1282051282051273E-3</v>
      </c>
    </row>
    <row r="7" spans="1:7" x14ac:dyDescent="0.35">
      <c r="A7" s="86"/>
      <c r="B7" s="15" t="s">
        <v>90</v>
      </c>
      <c r="C7" s="16">
        <v>0.68205128205128207</v>
      </c>
      <c r="D7" s="16">
        <v>0.53846153846153844</v>
      </c>
    </row>
    <row r="8" spans="1:7" x14ac:dyDescent="0.35">
      <c r="A8" s="86"/>
      <c r="B8" s="15" t="s">
        <v>89</v>
      </c>
      <c r="C8" s="16">
        <v>0.28205128205128205</v>
      </c>
      <c r="D8" s="16">
        <v>0.4564102564102564</v>
      </c>
    </row>
    <row r="9" spans="1:7" x14ac:dyDescent="0.35">
      <c r="A9" s="86"/>
      <c r="C9" s="87"/>
      <c r="D9" s="87"/>
    </row>
    <row r="10" spans="1:7" x14ac:dyDescent="0.35">
      <c r="A10" s="86"/>
      <c r="B10" s="13" t="s">
        <v>155</v>
      </c>
    </row>
    <row r="11" spans="1:7" ht="58" x14ac:dyDescent="0.35">
      <c r="A11" s="86"/>
      <c r="B11" s="15"/>
      <c r="C11" s="19" t="s">
        <v>109</v>
      </c>
      <c r="D11" s="19" t="s">
        <v>110</v>
      </c>
    </row>
    <row r="12" spans="1:7" x14ac:dyDescent="0.35">
      <c r="A12" s="86"/>
      <c r="B12" s="15" t="s">
        <v>111</v>
      </c>
      <c r="C12" s="16">
        <v>6.7796610169491525E-2</v>
      </c>
      <c r="D12" s="16">
        <v>5.0847457627118647E-2</v>
      </c>
    </row>
    <row r="13" spans="1:7" x14ac:dyDescent="0.35">
      <c r="A13" s="86"/>
      <c r="B13" s="15" t="s">
        <v>91</v>
      </c>
      <c r="C13" s="16">
        <v>0.11864406779661017</v>
      </c>
      <c r="D13" s="16">
        <v>0</v>
      </c>
    </row>
    <row r="14" spans="1:7" x14ac:dyDescent="0.35">
      <c r="A14" s="86"/>
      <c r="B14" s="15" t="s">
        <v>90</v>
      </c>
      <c r="C14" s="16">
        <v>0.32203389830508472</v>
      </c>
      <c r="D14" s="16">
        <v>0.33898305084745756</v>
      </c>
    </row>
    <row r="15" spans="1:7" x14ac:dyDescent="0.35">
      <c r="B15" s="15" t="s">
        <v>89</v>
      </c>
      <c r="C15" s="16">
        <v>0.47457627118644069</v>
      </c>
      <c r="D15" s="16">
        <v>0.61016949152542377</v>
      </c>
    </row>
    <row r="17" s="13" customFormat="1" ht="46.5" customHeight="1" x14ac:dyDescent="0.35"/>
    <row r="28" s="13" customFormat="1" ht="50.5" customHeight="1" x14ac:dyDescent="0.35"/>
    <row r="38" s="13" customFormat="1" ht="58" customHeight="1" x14ac:dyDescent="0.35"/>
    <row r="49" s="13" customFormat="1" ht="48" customHeight="1" x14ac:dyDescent="0.35"/>
    <row r="61" s="13" customFormat="1" ht="54" customHeight="1" x14ac:dyDescent="0.35"/>
    <row r="74" s="13" customFormat="1" ht="58.5" customHeight="1" x14ac:dyDescent="0.35"/>
    <row r="94" s="13" customFormat="1" ht="44.5" customHeight="1" x14ac:dyDescent="0.35"/>
    <row r="120" s="13" customFormat="1" ht="59.5" customHeight="1" x14ac:dyDescent="0.35"/>
  </sheetData>
  <sheetProtection algorithmName="SHA-512" hashValue="OX/kFXEHGenWYPCe4qevZJXYFkLtVHFRtoJDW+H1UBTcjTdRhsCMTOBHx5T1vVx4fnstFv87WK3EDRwnNteQtw==" saltValue="lC4XYwSU4jVar/rzI5pBKQ==" spinCount="100000" sheet="1" objects="1" scenarios="1"/>
  <mergeCells count="1">
    <mergeCell ref="A1:G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4711B-CA10-4BAB-B77C-4AD24C278950}">
  <dimension ref="A1:J9"/>
  <sheetViews>
    <sheetView workbookViewId="0">
      <selection activeCell="N8" sqref="N8"/>
    </sheetView>
  </sheetViews>
  <sheetFormatPr defaultRowHeight="14.5" x14ac:dyDescent="0.35"/>
  <cols>
    <col min="1" max="16384" width="8.7265625" style="13"/>
  </cols>
  <sheetData>
    <row r="1" spans="1:10" ht="19.5" x14ac:dyDescent="0.45">
      <c r="A1" s="129" t="s">
        <v>163</v>
      </c>
      <c r="B1" s="129"/>
      <c r="C1" s="129"/>
      <c r="D1" s="129"/>
      <c r="E1" s="129"/>
      <c r="F1" s="129"/>
      <c r="G1" s="129"/>
      <c r="H1" s="129"/>
      <c r="I1" s="129"/>
      <c r="J1" s="129"/>
    </row>
    <row r="3" spans="1:10" x14ac:dyDescent="0.35">
      <c r="B3" s="13" t="s">
        <v>110</v>
      </c>
      <c r="C3" s="13" t="s">
        <v>109</v>
      </c>
    </row>
    <row r="4" spans="1:10" ht="31" x14ac:dyDescent="0.35">
      <c r="A4" s="88" t="s">
        <v>63</v>
      </c>
      <c r="B4" s="23">
        <v>0</v>
      </c>
      <c r="C4" s="89">
        <v>0.1</v>
      </c>
      <c r="H4" s="90"/>
    </row>
    <row r="5" spans="1:10" ht="31" x14ac:dyDescent="0.35">
      <c r="A5" s="91" t="s">
        <v>30</v>
      </c>
      <c r="B5" s="92">
        <v>4.2999999999999997E-2</v>
      </c>
      <c r="C5" s="92">
        <v>0.159</v>
      </c>
      <c r="G5" s="93"/>
      <c r="H5" s="93"/>
    </row>
    <row r="6" spans="1:10" ht="46.5" x14ac:dyDescent="0.35">
      <c r="A6" s="91" t="s">
        <v>62</v>
      </c>
      <c r="B6" s="92">
        <v>0.1</v>
      </c>
      <c r="C6" s="92">
        <v>0.10100000000000001</v>
      </c>
      <c r="G6" s="93"/>
      <c r="H6" s="93"/>
    </row>
    <row r="7" spans="1:10" ht="46.5" x14ac:dyDescent="0.35">
      <c r="A7" s="91" t="s">
        <v>31</v>
      </c>
      <c r="B7" s="92">
        <v>0.14499999999999999</v>
      </c>
      <c r="C7" s="92">
        <v>0.11600000000000001</v>
      </c>
      <c r="G7" s="93"/>
      <c r="H7" s="93"/>
    </row>
    <row r="8" spans="1:10" ht="77.5" x14ac:dyDescent="0.35">
      <c r="A8" s="91" t="s">
        <v>32</v>
      </c>
      <c r="B8" s="92">
        <v>0.188</v>
      </c>
      <c r="C8" s="92">
        <v>0.17399999999999999</v>
      </c>
      <c r="G8" s="93"/>
      <c r="H8" s="93"/>
    </row>
    <row r="9" spans="1:10" ht="15.5" x14ac:dyDescent="0.35">
      <c r="A9" s="91" t="s">
        <v>33</v>
      </c>
      <c r="B9" s="92">
        <v>0.49299999999999999</v>
      </c>
      <c r="C9" s="92">
        <v>0.30399999999999999</v>
      </c>
      <c r="G9" s="93"/>
      <c r="H9" s="93"/>
    </row>
  </sheetData>
  <sheetProtection algorithmName="SHA-512" hashValue="ooe+N4xztG8T4DPm8ktvWry6heH4gFwOyIK0EZZLipDh4Yx8aqbL9dAorVX4P7GbT4Eb/gM4OudlYyyqVBNCZA==" saltValue="lI0/DtO9UsXWYc0VsFxXoQ==" spinCount="100000" sheet="1" objects="1" scenarios="1"/>
  <mergeCells count="1">
    <mergeCell ref="A1:J1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697EC-9822-47D6-A512-ED2B39962778}">
  <sheetPr codeName="Sheet13"/>
  <dimension ref="A1:J4"/>
  <sheetViews>
    <sheetView zoomScale="85" zoomScaleNormal="85" workbookViewId="0">
      <selection sqref="A1:J2"/>
    </sheetView>
  </sheetViews>
  <sheetFormatPr defaultRowHeight="14.5" x14ac:dyDescent="0.35"/>
  <cols>
    <col min="1" max="1" width="51.54296875" style="13" customWidth="1"/>
    <col min="2" max="16384" width="8.7265625" style="13"/>
  </cols>
  <sheetData>
    <row r="1" spans="1:10" ht="19.5" customHeight="1" x14ac:dyDescent="0.35">
      <c r="A1" s="115" t="s">
        <v>164</v>
      </c>
      <c r="B1" s="115"/>
      <c r="C1" s="115"/>
      <c r="D1" s="115"/>
      <c r="E1" s="115"/>
      <c r="F1" s="115"/>
      <c r="G1" s="115"/>
      <c r="H1" s="115"/>
      <c r="I1" s="115"/>
      <c r="J1" s="115"/>
    </row>
    <row r="2" spans="1:10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3" spans="1:10" ht="43.5" x14ac:dyDescent="0.35">
      <c r="A3" s="15"/>
      <c r="B3" s="19" t="s">
        <v>131</v>
      </c>
      <c r="C3" s="15" t="s">
        <v>86</v>
      </c>
      <c r="D3" s="15" t="s">
        <v>112</v>
      </c>
      <c r="E3" s="15" t="s">
        <v>113</v>
      </c>
      <c r="F3" s="15" t="s">
        <v>114</v>
      </c>
      <c r="G3" s="15" t="s">
        <v>115</v>
      </c>
      <c r="H3" s="15"/>
    </row>
    <row r="4" spans="1:10" ht="43.5" x14ac:dyDescent="0.35">
      <c r="A4" s="19" t="s">
        <v>116</v>
      </c>
      <c r="B4" s="16">
        <v>0.72</v>
      </c>
      <c r="C4" s="16">
        <v>0.67</v>
      </c>
      <c r="D4" s="16">
        <v>0.63</v>
      </c>
      <c r="E4" s="16">
        <v>0.56999999999999995</v>
      </c>
      <c r="F4" s="16">
        <v>0.4</v>
      </c>
      <c r="G4" s="16">
        <v>0.46</v>
      </c>
      <c r="H4" s="16">
        <f>B4-C4</f>
        <v>4.9999999999999933E-2</v>
      </c>
    </row>
  </sheetData>
  <sheetProtection algorithmName="SHA-512" hashValue="7Zt5QN1GCLZt7UHM2uLc/1fOELGG5xim+BwlxcUxyWrcaG+CSvnLYmRNNPzfayD5xdhN3nyPeayGD6xfqB0a0w==" saltValue="AAFLwPfr43DEaJ7BU0t5pA==" spinCount="100000" sheet="1" objects="1" scenarios="1"/>
  <mergeCells count="1">
    <mergeCell ref="A1:J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DBCDB-26C6-49C4-B0BB-7961CAAA4CD1}">
  <sheetPr codeName="Sheet14"/>
  <dimension ref="A1:J9"/>
  <sheetViews>
    <sheetView zoomScaleNormal="100" workbookViewId="0">
      <selection sqref="A1:J2"/>
    </sheetView>
  </sheetViews>
  <sheetFormatPr defaultRowHeight="14.5" x14ac:dyDescent="0.35"/>
  <cols>
    <col min="1" max="1" width="8.7265625" style="13"/>
    <col min="2" max="2" width="25" style="13" bestFit="1" customWidth="1"/>
    <col min="3" max="3" width="15.90625" style="13" customWidth="1"/>
    <col min="4" max="4" width="15.453125" style="13" customWidth="1"/>
    <col min="5" max="16384" width="8.7265625" style="13"/>
  </cols>
  <sheetData>
    <row r="1" spans="1:10" ht="19.5" customHeight="1" x14ac:dyDescent="0.35">
      <c r="A1" s="115" t="s">
        <v>164</v>
      </c>
      <c r="B1" s="115"/>
      <c r="C1" s="115"/>
      <c r="D1" s="115"/>
      <c r="E1" s="115"/>
      <c r="F1" s="115"/>
      <c r="G1" s="115"/>
      <c r="H1" s="115"/>
      <c r="I1" s="115"/>
      <c r="J1" s="115"/>
    </row>
    <row r="2" spans="1:10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4" spans="1:10" ht="58" x14ac:dyDescent="0.35">
      <c r="B4" s="19"/>
      <c r="C4" s="19" t="s">
        <v>165</v>
      </c>
      <c r="D4" s="19" t="s">
        <v>166</v>
      </c>
    </row>
    <row r="5" spans="1:10" ht="15.5" x14ac:dyDescent="0.35">
      <c r="B5" s="15" t="s">
        <v>93</v>
      </c>
      <c r="C5" s="94">
        <v>5.0847457627118647E-2</v>
      </c>
      <c r="D5" s="95">
        <v>1.0256410256410255E-2</v>
      </c>
    </row>
    <row r="6" spans="1:10" ht="15.5" x14ac:dyDescent="0.35">
      <c r="B6" s="15" t="s">
        <v>92</v>
      </c>
      <c r="C6" s="94">
        <v>0.13559322033898305</v>
      </c>
      <c r="D6" s="95">
        <v>2.564102564102564E-2</v>
      </c>
    </row>
    <row r="7" spans="1:10" ht="15.5" x14ac:dyDescent="0.35">
      <c r="B7" s="15" t="s">
        <v>91</v>
      </c>
      <c r="C7" s="94">
        <v>0.2711864406779661</v>
      </c>
      <c r="D7" s="95">
        <v>0.17435897435897435</v>
      </c>
    </row>
    <row r="8" spans="1:10" ht="61.25" customHeight="1" x14ac:dyDescent="0.35">
      <c r="B8" s="15" t="s">
        <v>90</v>
      </c>
      <c r="C8" s="94">
        <v>0.3559322033898305</v>
      </c>
      <c r="D8" s="95">
        <v>0.6974358974358974</v>
      </c>
    </row>
    <row r="9" spans="1:10" ht="15.5" x14ac:dyDescent="0.35">
      <c r="B9" s="15" t="s">
        <v>89</v>
      </c>
      <c r="C9" s="94">
        <v>0.16949152542372878</v>
      </c>
      <c r="D9" s="95">
        <v>8.2051282051282037E-2</v>
      </c>
    </row>
  </sheetData>
  <sheetProtection algorithmName="SHA-512" hashValue="dEh7ApecmfXLdBP6GtQ7bUYtjbsjfjEpqo8i//wX+yTRts1QJCWuj/6zjp2rTqDITakfZ5H1zdOndVX03mJxXw==" saltValue="IDA2VSha1R4wgUKeYdBKHQ==" spinCount="100000" sheet="1" objects="1" scenarios="1"/>
  <mergeCells count="1">
    <mergeCell ref="A1:J2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9BB90-D243-49BA-8B98-ED668D105853}">
  <dimension ref="A1:L8"/>
  <sheetViews>
    <sheetView workbookViewId="0">
      <selection activeCell="A18" sqref="A1:XFD18"/>
    </sheetView>
  </sheetViews>
  <sheetFormatPr defaultRowHeight="14.5" x14ac:dyDescent="0.35"/>
  <cols>
    <col min="1" max="16384" width="8.7265625" style="13"/>
  </cols>
  <sheetData>
    <row r="1" spans="1:12" ht="19.5" customHeight="1" x14ac:dyDescent="0.35">
      <c r="A1" s="115" t="s">
        <v>164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</row>
    <row r="2" spans="1:12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</row>
    <row r="3" spans="1:12" x14ac:dyDescent="0.35">
      <c r="A3" s="26"/>
      <c r="B3" s="13" t="s">
        <v>170</v>
      </c>
      <c r="C3" s="26" t="s">
        <v>169</v>
      </c>
    </row>
    <row r="4" spans="1:12" x14ac:dyDescent="0.35">
      <c r="A4" s="26" t="s">
        <v>167</v>
      </c>
      <c r="B4" s="23">
        <v>1.4E-2</v>
      </c>
      <c r="C4" s="27">
        <v>0.06</v>
      </c>
    </row>
    <row r="5" spans="1:12" x14ac:dyDescent="0.35">
      <c r="A5" s="26" t="s">
        <v>168</v>
      </c>
      <c r="B5" s="23">
        <v>0.30399999999999999</v>
      </c>
      <c r="C5" s="27">
        <v>0.14000000000000001</v>
      </c>
    </row>
    <row r="6" spans="1:12" ht="15.5" x14ac:dyDescent="0.35">
      <c r="A6" s="26" t="s">
        <v>91</v>
      </c>
      <c r="B6" s="23">
        <v>0.11600000000000001</v>
      </c>
      <c r="C6" s="96">
        <v>0.16</v>
      </c>
    </row>
    <row r="7" spans="1:12" ht="15.5" x14ac:dyDescent="0.35">
      <c r="A7" s="26" t="s">
        <v>90</v>
      </c>
      <c r="B7" s="23">
        <v>0.11600000000000001</v>
      </c>
      <c r="C7" s="96">
        <v>0.18</v>
      </c>
    </row>
    <row r="8" spans="1:12" ht="15.5" x14ac:dyDescent="0.35">
      <c r="A8" s="26" t="s">
        <v>89</v>
      </c>
      <c r="B8" s="23">
        <v>0.44900000000000001</v>
      </c>
      <c r="C8" s="96">
        <v>0.45</v>
      </c>
    </row>
  </sheetData>
  <sheetProtection algorithmName="SHA-512" hashValue="ZNsQWLkVan8OpY/Hfr9APugmubhAFZRc6DMH9bujZ3p8ogEw79+IA68PhIzfyWsZKiIH6vQUomJeTfgtPfXKIw==" saltValue="/kQp4Gv9CvtFCIOIgYjrgQ==" spinCount="100000" sheet="1" objects="1" scenarios="1"/>
  <mergeCells count="1">
    <mergeCell ref="A1:L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1601B-9D77-4AB0-8152-7C2FEEDC863A}">
  <sheetPr codeName="Sheet2"/>
  <dimension ref="A1:Q126"/>
  <sheetViews>
    <sheetView zoomScale="67" zoomScaleNormal="80" workbookViewId="0">
      <selection sqref="A1:Q2"/>
    </sheetView>
  </sheetViews>
  <sheetFormatPr defaultColWidth="8.81640625" defaultRowHeight="14.5" x14ac:dyDescent="0.35"/>
  <cols>
    <col min="1" max="1" width="56.54296875" style="13" bestFit="1" customWidth="1"/>
    <col min="2" max="16384" width="8.81640625" style="13"/>
  </cols>
  <sheetData>
    <row r="1" spans="1:17" ht="19.5" customHeight="1" x14ac:dyDescent="0.35">
      <c r="A1" s="110" t="s">
        <v>132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</row>
    <row r="2" spans="1:17" x14ac:dyDescent="0.35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</row>
    <row r="3" spans="1:17" ht="31" customHeight="1" x14ac:dyDescent="0.35">
      <c r="A3" s="14"/>
      <c r="B3" s="15" t="s">
        <v>131</v>
      </c>
      <c r="C3" s="15" t="s">
        <v>86</v>
      </c>
      <c r="D3" s="14" t="s">
        <v>85</v>
      </c>
      <c r="E3" s="14" t="s">
        <v>84</v>
      </c>
      <c r="F3" s="14" t="s">
        <v>83</v>
      </c>
      <c r="G3" s="14" t="s">
        <v>82</v>
      </c>
    </row>
    <row r="4" spans="1:17" x14ac:dyDescent="0.35">
      <c r="A4" s="14" t="s">
        <v>81</v>
      </c>
      <c r="B4" s="16">
        <v>0.99</v>
      </c>
      <c r="C4" s="17">
        <v>0.99</v>
      </c>
      <c r="D4" s="17">
        <v>1</v>
      </c>
      <c r="E4" s="17">
        <v>0.99</v>
      </c>
      <c r="F4" s="17">
        <v>0.98</v>
      </c>
      <c r="G4" s="17">
        <v>0.97</v>
      </c>
    </row>
    <row r="5" spans="1:17" x14ac:dyDescent="0.35">
      <c r="A5" s="14" t="s">
        <v>80</v>
      </c>
      <c r="B5" s="16">
        <v>0.9</v>
      </c>
      <c r="C5" s="17">
        <v>0.92</v>
      </c>
      <c r="D5" s="17">
        <v>0.88</v>
      </c>
      <c r="E5" s="17">
        <v>0.8</v>
      </c>
      <c r="F5" s="17">
        <v>0.69</v>
      </c>
      <c r="G5" s="17">
        <v>0.45</v>
      </c>
    </row>
    <row r="6" spans="1:17" x14ac:dyDescent="0.35">
      <c r="A6" s="14" t="s">
        <v>79</v>
      </c>
      <c r="B6" s="16">
        <v>0.98</v>
      </c>
      <c r="C6" s="17">
        <v>0.97</v>
      </c>
      <c r="D6" s="17">
        <v>0.94</v>
      </c>
      <c r="E6" s="17">
        <v>0.88</v>
      </c>
      <c r="F6" s="17">
        <v>0.79</v>
      </c>
      <c r="G6" s="17">
        <v>0.61</v>
      </c>
    </row>
    <row r="7" spans="1:17" ht="40.5" customHeight="1" x14ac:dyDescent="0.35">
      <c r="A7" s="14" t="s">
        <v>78</v>
      </c>
      <c r="B7" s="16">
        <v>0.98</v>
      </c>
      <c r="C7" s="17">
        <v>0.97</v>
      </c>
      <c r="D7" s="17">
        <v>0.98</v>
      </c>
      <c r="E7" s="17">
        <v>0.97</v>
      </c>
      <c r="F7" s="17">
        <v>0.86</v>
      </c>
      <c r="G7" s="17">
        <v>0.75</v>
      </c>
    </row>
    <row r="8" spans="1:17" x14ac:dyDescent="0.35">
      <c r="A8" s="14" t="s">
        <v>77</v>
      </c>
      <c r="B8" s="16">
        <v>1</v>
      </c>
      <c r="C8" s="17">
        <v>1</v>
      </c>
      <c r="D8" s="17">
        <v>1</v>
      </c>
      <c r="E8" s="17">
        <v>0.99</v>
      </c>
      <c r="F8" s="17">
        <v>0.94</v>
      </c>
      <c r="G8" s="17">
        <v>0.88</v>
      </c>
    </row>
    <row r="9" spans="1:17" x14ac:dyDescent="0.35">
      <c r="A9" s="14" t="s">
        <v>76</v>
      </c>
      <c r="B9" s="16">
        <v>0.99</v>
      </c>
      <c r="C9" s="17">
        <v>1</v>
      </c>
      <c r="D9" s="17">
        <v>0.98</v>
      </c>
      <c r="E9" s="17">
        <v>1</v>
      </c>
      <c r="F9" s="17">
        <v>0.94</v>
      </c>
      <c r="G9" s="17">
        <v>0.88</v>
      </c>
    </row>
    <row r="10" spans="1:17" x14ac:dyDescent="0.35">
      <c r="A10" s="14" t="s">
        <v>75</v>
      </c>
      <c r="B10" s="16">
        <v>0.93</v>
      </c>
      <c r="C10" s="17">
        <v>0.94</v>
      </c>
      <c r="D10" s="17">
        <v>0.91</v>
      </c>
      <c r="E10" s="17">
        <v>0.84</v>
      </c>
      <c r="F10" s="17">
        <v>0.74</v>
      </c>
      <c r="G10" s="17">
        <v>0.45</v>
      </c>
    </row>
    <row r="11" spans="1:17" x14ac:dyDescent="0.35">
      <c r="A11" s="14" t="s">
        <v>74</v>
      </c>
      <c r="B11" s="16">
        <v>0.97</v>
      </c>
      <c r="C11" s="17">
        <v>0.98</v>
      </c>
      <c r="D11" s="17">
        <v>0.96</v>
      </c>
      <c r="E11" s="17">
        <v>0.92</v>
      </c>
      <c r="F11" s="17">
        <v>0.86</v>
      </c>
      <c r="G11" s="17">
        <v>0.7</v>
      </c>
    </row>
    <row r="12" spans="1:17" x14ac:dyDescent="0.35">
      <c r="A12" s="14" t="s">
        <v>73</v>
      </c>
      <c r="B12" s="16">
        <v>0.97</v>
      </c>
      <c r="C12" s="17">
        <v>0.96</v>
      </c>
      <c r="D12" s="17">
        <v>0.96</v>
      </c>
      <c r="E12" s="17">
        <v>0.89</v>
      </c>
      <c r="F12" s="17">
        <v>0.77</v>
      </c>
      <c r="G12" s="17">
        <v>0.51</v>
      </c>
    </row>
    <row r="13" spans="1:17" x14ac:dyDescent="0.35">
      <c r="A13" s="14" t="s">
        <v>72</v>
      </c>
      <c r="B13" s="16">
        <v>0.97</v>
      </c>
      <c r="C13" s="17">
        <v>0.96</v>
      </c>
      <c r="D13" s="17">
        <v>0.93</v>
      </c>
      <c r="E13" s="17">
        <v>0.89</v>
      </c>
      <c r="F13" s="17">
        <v>0.81</v>
      </c>
      <c r="G13" s="17">
        <v>0.56999999999999995</v>
      </c>
    </row>
    <row r="14" spans="1:17" ht="52.5" customHeight="1" x14ac:dyDescent="0.35">
      <c r="A14" s="14" t="s">
        <v>71</v>
      </c>
      <c r="B14" s="16">
        <v>0.99</v>
      </c>
      <c r="C14" s="17">
        <v>1</v>
      </c>
      <c r="D14" s="17">
        <v>0.98</v>
      </c>
      <c r="E14" s="17">
        <v>0.97</v>
      </c>
      <c r="F14" s="17">
        <v>0.92</v>
      </c>
      <c r="G14" s="17">
        <v>0.77</v>
      </c>
    </row>
    <row r="15" spans="1:17" ht="52.5" customHeight="1" x14ac:dyDescent="0.35">
      <c r="A15" s="14" t="s">
        <v>70</v>
      </c>
      <c r="B15" s="16">
        <v>1</v>
      </c>
      <c r="C15" s="17">
        <v>0.99</v>
      </c>
      <c r="D15" s="17">
        <v>0.98</v>
      </c>
      <c r="E15" s="17">
        <v>0.97</v>
      </c>
      <c r="F15" s="17">
        <v>0.92</v>
      </c>
      <c r="G15" s="17">
        <v>0.77</v>
      </c>
    </row>
    <row r="16" spans="1:17" ht="52.5" customHeight="1" x14ac:dyDescent="0.35">
      <c r="A16" s="14" t="s">
        <v>69</v>
      </c>
      <c r="B16" s="16">
        <v>1</v>
      </c>
      <c r="C16" s="17">
        <v>0.99</v>
      </c>
      <c r="D16" s="17">
        <v>0.99</v>
      </c>
      <c r="E16" s="17">
        <v>0.98</v>
      </c>
      <c r="F16" s="17">
        <v>0.97</v>
      </c>
      <c r="G16" s="17">
        <v>0.9</v>
      </c>
    </row>
    <row r="17" spans="1:7" x14ac:dyDescent="0.35">
      <c r="A17" s="14" t="s">
        <v>68</v>
      </c>
      <c r="B17" s="16">
        <v>1</v>
      </c>
      <c r="C17" s="17">
        <v>1</v>
      </c>
      <c r="D17" s="17">
        <v>1</v>
      </c>
      <c r="E17" s="17">
        <v>0.99</v>
      </c>
      <c r="F17" s="17">
        <v>0.95</v>
      </c>
      <c r="G17" s="17">
        <v>0.91</v>
      </c>
    </row>
    <row r="18" spans="1:7" x14ac:dyDescent="0.35">
      <c r="A18" s="14" t="s">
        <v>67</v>
      </c>
      <c r="B18" s="16">
        <v>1</v>
      </c>
      <c r="C18" s="17">
        <v>1</v>
      </c>
      <c r="D18" s="17">
        <v>1</v>
      </c>
      <c r="E18" s="17">
        <v>0.98</v>
      </c>
      <c r="F18" s="17">
        <v>0.95</v>
      </c>
      <c r="G18" s="17">
        <v>0.9</v>
      </c>
    </row>
    <row r="19" spans="1:7" x14ac:dyDescent="0.35">
      <c r="A19" s="14" t="s">
        <v>66</v>
      </c>
      <c r="B19" s="16">
        <v>1</v>
      </c>
      <c r="C19" s="17">
        <v>1</v>
      </c>
      <c r="D19" s="17">
        <v>1</v>
      </c>
      <c r="E19" s="17">
        <v>0.98</v>
      </c>
      <c r="F19" s="17">
        <v>0.96</v>
      </c>
      <c r="G19" s="17">
        <v>0.94</v>
      </c>
    </row>
    <row r="20" spans="1:7" ht="45" customHeight="1" x14ac:dyDescent="0.35">
      <c r="A20" s="18" t="s">
        <v>65</v>
      </c>
      <c r="B20" s="16">
        <v>0.99</v>
      </c>
      <c r="C20" s="17">
        <v>0.96</v>
      </c>
      <c r="D20" s="17">
        <v>0.93</v>
      </c>
      <c r="E20" s="17">
        <v>0.89</v>
      </c>
      <c r="F20" s="17">
        <v>0.86</v>
      </c>
      <c r="G20" s="17">
        <v>0.68</v>
      </c>
    </row>
    <row r="21" spans="1:7" x14ac:dyDescent="0.35">
      <c r="A21" s="14" t="s">
        <v>64</v>
      </c>
      <c r="B21" s="16">
        <v>1</v>
      </c>
      <c r="C21" s="17">
        <v>1</v>
      </c>
      <c r="D21" s="17">
        <v>0.99</v>
      </c>
      <c r="E21" s="17">
        <v>1</v>
      </c>
      <c r="F21" s="17">
        <v>0.97</v>
      </c>
      <c r="G21" s="17">
        <v>0.92</v>
      </c>
    </row>
    <row r="24" spans="1:7" ht="61.5" customHeight="1" x14ac:dyDescent="0.35"/>
    <row r="30" spans="1:7" ht="58.5" customHeight="1" x14ac:dyDescent="0.35"/>
    <row r="37" ht="52.5" customHeight="1" x14ac:dyDescent="0.35"/>
    <row r="43" ht="58" customHeight="1" x14ac:dyDescent="0.35"/>
    <row r="49" ht="42.5" customHeight="1" x14ac:dyDescent="0.35"/>
    <row r="50" ht="42.5" customHeight="1" x14ac:dyDescent="0.35"/>
    <row r="51" ht="42.5" customHeight="1" x14ac:dyDescent="0.35"/>
    <row r="52" ht="42.5" customHeight="1" x14ac:dyDescent="0.35"/>
    <row r="59" ht="44" customHeight="1" x14ac:dyDescent="0.35"/>
    <row r="67" ht="61" customHeight="1" x14ac:dyDescent="0.35"/>
    <row r="74" ht="46" customHeight="1" x14ac:dyDescent="0.35"/>
    <row r="81" ht="50.5" customHeight="1" x14ac:dyDescent="0.35"/>
    <row r="88" ht="53.5" customHeight="1" x14ac:dyDescent="0.35"/>
    <row r="96" ht="46" customHeight="1" x14ac:dyDescent="0.35"/>
    <row r="107" ht="42" customHeight="1" x14ac:dyDescent="0.35"/>
    <row r="117" ht="47.5" customHeight="1" x14ac:dyDescent="0.35"/>
    <row r="126" ht="38.5" customHeight="1" x14ac:dyDescent="0.35"/>
  </sheetData>
  <sheetProtection algorithmName="SHA-512" hashValue="pZYwz1ut7VRDtUbBlW9gXa2VnJQ4MZnT6HOYnTFbKQ/Cu8GGLeKa8gdKNzQeSP/TWx+iMIb0wIb5Hq/mm4uwbw==" saltValue="vuDra/llVXptxLWYSoNZfQ==" spinCount="100000" sheet="1" objects="1" scenarios="1"/>
  <mergeCells count="1">
    <mergeCell ref="A1:Q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24274-5B1A-4E98-828D-E8C5AB13A1CD}">
  <sheetPr codeName="Sheet15"/>
  <dimension ref="A1:M31"/>
  <sheetViews>
    <sheetView zoomScale="70" zoomScaleNormal="70" workbookViewId="0">
      <selection sqref="A1:M2"/>
    </sheetView>
  </sheetViews>
  <sheetFormatPr defaultRowHeight="14.5" x14ac:dyDescent="0.35"/>
  <cols>
    <col min="1" max="1" width="43.1796875" style="13" customWidth="1"/>
    <col min="2" max="2" width="8.7265625" style="13"/>
    <col min="3" max="3" width="8.1796875" style="13" bestFit="1" customWidth="1"/>
    <col min="4" max="16384" width="8.7265625" style="13"/>
  </cols>
  <sheetData>
    <row r="1" spans="1:13" ht="18" customHeight="1" x14ac:dyDescent="0.35">
      <c r="A1" s="115" t="s">
        <v>171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13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7" spans="1:13" ht="49.5" customHeight="1" x14ac:dyDescent="0.35"/>
    <row r="8" spans="1:13" ht="43.5" x14ac:dyDescent="0.35">
      <c r="A8" s="19"/>
      <c r="B8" s="19" t="s">
        <v>131</v>
      </c>
      <c r="C8" s="19" t="s">
        <v>86</v>
      </c>
      <c r="D8" s="19" t="s">
        <v>85</v>
      </c>
      <c r="E8" s="19" t="s">
        <v>84</v>
      </c>
      <c r="F8" s="19" t="s">
        <v>83</v>
      </c>
      <c r="G8" s="19" t="s">
        <v>82</v>
      </c>
    </row>
    <row r="9" spans="1:13" ht="29" x14ac:dyDescent="0.35">
      <c r="A9" s="19" t="s">
        <v>119</v>
      </c>
      <c r="B9" s="16">
        <v>0.88</v>
      </c>
      <c r="C9" s="16">
        <v>0.83</v>
      </c>
      <c r="D9" s="16">
        <v>0.82</v>
      </c>
      <c r="E9" s="16">
        <v>0.73199999999999998</v>
      </c>
      <c r="F9" s="16">
        <v>0.66</v>
      </c>
      <c r="G9" s="16">
        <v>0.56000000000000005</v>
      </c>
    </row>
    <row r="10" spans="1:13" ht="29" x14ac:dyDescent="0.35">
      <c r="A10" s="19" t="s">
        <v>118</v>
      </c>
      <c r="B10" s="16">
        <v>0.72</v>
      </c>
      <c r="C10" s="16">
        <v>0.71</v>
      </c>
      <c r="D10" s="16">
        <v>0.68</v>
      </c>
      <c r="E10" s="16">
        <v>0.61499999999999999</v>
      </c>
      <c r="F10" s="16">
        <v>0.5</v>
      </c>
      <c r="G10" s="16">
        <v>0.41</v>
      </c>
    </row>
    <row r="11" spans="1:13" ht="29" x14ac:dyDescent="0.35">
      <c r="A11" s="19" t="s">
        <v>117</v>
      </c>
      <c r="B11" s="16">
        <v>0.75</v>
      </c>
      <c r="C11" s="16">
        <v>0.77</v>
      </c>
      <c r="D11" s="16">
        <v>0.63</v>
      </c>
      <c r="E11" s="16">
        <v>0.64800000000000002</v>
      </c>
      <c r="F11" s="16">
        <v>0.47</v>
      </c>
      <c r="G11" s="16">
        <v>0.34</v>
      </c>
    </row>
    <row r="18" s="13" customFormat="1" ht="47.5" customHeight="1" x14ac:dyDescent="0.35"/>
    <row r="31" s="13" customFormat="1" ht="99" customHeight="1" x14ac:dyDescent="0.35"/>
  </sheetData>
  <sheetProtection algorithmName="SHA-512" hashValue="arMPSdHMz0tOAGjtWIJzDjvew9Es2wPi89EpJRzJlWqLe/lxjzyo+RDG2ohul7iY46mL9pskPo4LzFRYLw0Nxw==" saltValue="bQSi1S9nXApGaP+2q070zQ==" spinCount="100000" sheet="1" objects="1" scenarios="1"/>
  <mergeCells count="1">
    <mergeCell ref="A1:M2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CAFE2-DE09-479C-97AC-F9E493B65EC8}">
  <sheetPr codeName="Sheet16"/>
  <dimension ref="A1:M49"/>
  <sheetViews>
    <sheetView zoomScale="70" zoomScaleNormal="70" workbookViewId="0">
      <selection sqref="A1:M2"/>
    </sheetView>
  </sheetViews>
  <sheetFormatPr defaultRowHeight="14.5" x14ac:dyDescent="0.35"/>
  <cols>
    <col min="1" max="1" width="8.7265625" style="13"/>
    <col min="2" max="2" width="28.54296875" style="13" customWidth="1"/>
    <col min="3" max="3" width="14.36328125" style="13" customWidth="1"/>
    <col min="4" max="4" width="10.81640625" style="13" bestFit="1" customWidth="1"/>
    <col min="5" max="5" width="21.1796875" style="13" bestFit="1" customWidth="1"/>
    <col min="6" max="16384" width="8.7265625" style="13"/>
  </cols>
  <sheetData>
    <row r="1" spans="1:13" ht="19.5" customHeight="1" x14ac:dyDescent="0.35">
      <c r="A1" s="115" t="s">
        <v>171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13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5" spans="1:13" x14ac:dyDescent="0.35">
      <c r="B5" s="13" t="s">
        <v>137</v>
      </c>
    </row>
    <row r="6" spans="1:13" x14ac:dyDescent="0.35">
      <c r="B6" s="97"/>
      <c r="C6" s="97" t="s">
        <v>122</v>
      </c>
      <c r="D6" s="97" t="s">
        <v>123</v>
      </c>
      <c r="E6" s="97" t="s">
        <v>124</v>
      </c>
    </row>
    <row r="7" spans="1:13" ht="15.5" x14ac:dyDescent="0.35">
      <c r="B7" s="97" t="s">
        <v>28</v>
      </c>
      <c r="C7" s="98"/>
      <c r="D7" s="99">
        <v>5.1282051282051273E-3</v>
      </c>
      <c r="E7" s="98"/>
    </row>
    <row r="8" spans="1:13" ht="15.5" x14ac:dyDescent="0.35">
      <c r="B8" s="97" t="s">
        <v>125</v>
      </c>
      <c r="C8" s="98"/>
      <c r="D8" s="99">
        <v>1.0256410256410255E-2</v>
      </c>
      <c r="E8" s="98"/>
    </row>
    <row r="9" spans="1:13" ht="56.5" customHeight="1" x14ac:dyDescent="0.35">
      <c r="B9" s="97" t="s">
        <v>93</v>
      </c>
      <c r="C9" s="99">
        <v>5.1282051282051273E-3</v>
      </c>
      <c r="D9" s="99">
        <v>7.179487179487179E-2</v>
      </c>
      <c r="E9" s="99">
        <v>2.564102564102564E-2</v>
      </c>
    </row>
    <row r="10" spans="1:13" ht="15.5" x14ac:dyDescent="0.35">
      <c r="B10" s="97" t="s">
        <v>92</v>
      </c>
      <c r="C10" s="99">
        <v>6.6666666666666666E-2</v>
      </c>
      <c r="D10" s="99">
        <v>0.10256410256410256</v>
      </c>
      <c r="E10" s="99">
        <v>8.2051282051282037E-2</v>
      </c>
    </row>
    <row r="11" spans="1:13" ht="15.5" x14ac:dyDescent="0.35">
      <c r="B11" s="97" t="s">
        <v>91</v>
      </c>
      <c r="C11" s="99">
        <v>7.6923076923076927E-2</v>
      </c>
      <c r="D11" s="99">
        <v>9.7435897435897451E-2</v>
      </c>
      <c r="E11" s="99">
        <v>0.15897435897435896</v>
      </c>
    </row>
    <row r="12" spans="1:13" ht="15.5" x14ac:dyDescent="0.35">
      <c r="B12" s="97" t="s">
        <v>90</v>
      </c>
      <c r="C12" s="99">
        <v>0.64102564102564097</v>
      </c>
      <c r="D12" s="99">
        <v>0.51282051282051277</v>
      </c>
      <c r="E12" s="99">
        <v>0.55897435897435899</v>
      </c>
    </row>
    <row r="13" spans="1:13" ht="15.5" x14ac:dyDescent="0.35">
      <c r="B13" s="97" t="s">
        <v>89</v>
      </c>
      <c r="C13" s="99">
        <v>0.21025641025641026</v>
      </c>
      <c r="D13" s="99">
        <v>0.2</v>
      </c>
      <c r="E13" s="99">
        <v>0.17435897435897435</v>
      </c>
    </row>
    <row r="17" spans="2:5" x14ac:dyDescent="0.35">
      <c r="B17" s="13" t="s">
        <v>156</v>
      </c>
    </row>
    <row r="18" spans="2:5" x14ac:dyDescent="0.35">
      <c r="B18" s="97"/>
      <c r="C18" s="97" t="s">
        <v>122</v>
      </c>
      <c r="D18" s="97" t="s">
        <v>123</v>
      </c>
      <c r="E18" s="97" t="s">
        <v>124</v>
      </c>
    </row>
    <row r="19" spans="2:5" ht="15.5" x14ac:dyDescent="0.35">
      <c r="B19" s="97" t="s">
        <v>28</v>
      </c>
      <c r="C19" s="98"/>
      <c r="D19" s="99">
        <v>1.6949152542372881E-2</v>
      </c>
      <c r="E19" s="98"/>
    </row>
    <row r="20" spans="2:5" ht="15.5" x14ac:dyDescent="0.35">
      <c r="B20" s="97" t="s">
        <v>126</v>
      </c>
      <c r="C20" s="98"/>
      <c r="D20" s="99">
        <v>3.3898305084745763E-2</v>
      </c>
      <c r="E20" s="98"/>
    </row>
    <row r="21" spans="2:5" ht="15.5" x14ac:dyDescent="0.35">
      <c r="B21" s="97" t="s">
        <v>93</v>
      </c>
      <c r="C21" s="99">
        <v>0</v>
      </c>
      <c r="D21" s="99">
        <v>5.0847457627118647E-2</v>
      </c>
      <c r="E21" s="99">
        <v>0</v>
      </c>
    </row>
    <row r="22" spans="2:5" ht="15.5" x14ac:dyDescent="0.35">
      <c r="B22" s="97" t="s">
        <v>92</v>
      </c>
      <c r="C22" s="99">
        <v>0</v>
      </c>
      <c r="D22" s="99">
        <v>5.0847457627118647E-2</v>
      </c>
      <c r="E22" s="99">
        <v>0.10169491525423729</v>
      </c>
    </row>
    <row r="23" spans="2:5" ht="15.5" x14ac:dyDescent="0.35">
      <c r="B23" s="97" t="s">
        <v>91</v>
      </c>
      <c r="C23" s="99">
        <v>3.3898305084745763E-2</v>
      </c>
      <c r="D23" s="99">
        <v>0.11864406779661017</v>
      </c>
      <c r="E23" s="99">
        <v>8.4745762711864389E-2</v>
      </c>
    </row>
    <row r="24" spans="2:5" ht="15.5" x14ac:dyDescent="0.35">
      <c r="B24" s="97" t="s">
        <v>90</v>
      </c>
      <c r="C24" s="99">
        <v>0.38983050847457629</v>
      </c>
      <c r="D24" s="99">
        <v>0.33898305084745756</v>
      </c>
      <c r="E24" s="99">
        <v>0.3559322033898305</v>
      </c>
    </row>
    <row r="25" spans="2:5" ht="15.5" x14ac:dyDescent="0.35">
      <c r="B25" s="97" t="s">
        <v>89</v>
      </c>
      <c r="C25" s="99">
        <v>0.57627118644067798</v>
      </c>
      <c r="D25" s="99">
        <v>0.38983050847457629</v>
      </c>
      <c r="E25" s="99">
        <v>0.4576271186440678</v>
      </c>
    </row>
    <row r="29" spans="2:5" ht="77" customHeight="1" x14ac:dyDescent="0.35"/>
    <row r="49" s="13" customFormat="1" ht="55.5" customHeight="1" x14ac:dyDescent="0.35"/>
  </sheetData>
  <sheetProtection algorithmName="SHA-512" hashValue="Sau/a0z1dolHDeZiKH5nPrbwvLfg+t/dhXzssw5l1/zx4HUTT/XrAwLvQWiVepdvnCUQuJ9pECYn20PaAsLu9A==" saltValue="3Fcpjmq4SCCsjDJqs9bj2A==" spinCount="100000" sheet="1" objects="1" scenarios="1"/>
  <mergeCells count="1">
    <mergeCell ref="A1:M2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38D4F-3DEA-44CA-9903-669DD95D899A}">
  <dimension ref="A1:N7"/>
  <sheetViews>
    <sheetView zoomScale="70" zoomScaleNormal="70" workbookViewId="0">
      <selection sqref="A1:N2"/>
    </sheetView>
  </sheetViews>
  <sheetFormatPr defaultRowHeight="14.5" x14ac:dyDescent="0.35"/>
  <cols>
    <col min="1" max="16384" width="8.7265625" style="13"/>
  </cols>
  <sheetData>
    <row r="1" spans="1:14" ht="19.5" customHeight="1" x14ac:dyDescent="0.35">
      <c r="A1" s="115" t="s">
        <v>171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</row>
    <row r="2" spans="1:14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x14ac:dyDescent="0.35">
      <c r="A3" s="21"/>
      <c r="B3" s="21" t="s">
        <v>122</v>
      </c>
      <c r="C3" s="21" t="s">
        <v>123</v>
      </c>
      <c r="D3" s="21" t="s">
        <v>124</v>
      </c>
    </row>
    <row r="4" spans="1:14" x14ac:dyDescent="0.35">
      <c r="A4" s="21" t="s">
        <v>105</v>
      </c>
      <c r="B4" s="24">
        <v>0.82599999999999996</v>
      </c>
      <c r="C4" s="24">
        <v>0.56499999999999995</v>
      </c>
      <c r="D4" s="24">
        <v>0.47799999999999998</v>
      </c>
    </row>
    <row r="5" spans="1:14" x14ac:dyDescent="0.35">
      <c r="A5" s="21" t="s">
        <v>91</v>
      </c>
      <c r="B5" s="24">
        <v>2.9000000000000001E-2</v>
      </c>
      <c r="C5" s="24">
        <v>0.11600000000000001</v>
      </c>
      <c r="D5" s="24">
        <v>7.1999999999999995E-2</v>
      </c>
    </row>
    <row r="6" spans="1:14" x14ac:dyDescent="0.35">
      <c r="A6" s="21" t="s">
        <v>90</v>
      </c>
      <c r="B6" s="24">
        <v>1.4E-2</v>
      </c>
      <c r="C6" s="24">
        <v>5.8000000000000003E-2</v>
      </c>
      <c r="D6" s="24">
        <v>7.1999999999999995E-2</v>
      </c>
    </row>
    <row r="7" spans="1:14" x14ac:dyDescent="0.35">
      <c r="A7" s="21" t="s">
        <v>89</v>
      </c>
      <c r="B7" s="24">
        <v>4.2999999999999997E-2</v>
      </c>
      <c r="C7" s="24">
        <v>0.14499999999999999</v>
      </c>
      <c r="D7" s="24">
        <v>0.246</v>
      </c>
    </row>
  </sheetData>
  <sheetProtection algorithmName="SHA-512" hashValue="/8FLk1gxiSOt3X97MsUTpXx4teKRmJ+nZzHV+115ClLF9oI444q7YWIDyVSgflU0qlaWn8x1XAHJrW4GaT6taw==" saltValue="0k1dKAyxDESn7NSCRbHeJg==" spinCount="100000" sheet="1" objects="1" scenarios="1"/>
  <mergeCells count="1">
    <mergeCell ref="A1:N2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6C0D8-55FD-4FC8-BE54-5FE8FFC92D89}">
  <sheetPr codeName="Sheet17"/>
  <dimension ref="A1:J13"/>
  <sheetViews>
    <sheetView zoomScale="72" zoomScaleNormal="85" workbookViewId="0">
      <selection sqref="A1:G2"/>
    </sheetView>
  </sheetViews>
  <sheetFormatPr defaultRowHeight="14.5" x14ac:dyDescent="0.35"/>
  <cols>
    <col min="1" max="1" width="34.08984375" style="13" customWidth="1"/>
    <col min="2" max="2" width="19.36328125" style="13" bestFit="1" customWidth="1"/>
    <col min="3" max="6" width="19.81640625" style="13" bestFit="1" customWidth="1"/>
    <col min="7" max="16384" width="8.7265625" style="13"/>
  </cols>
  <sheetData>
    <row r="1" spans="1:10" ht="19.5" customHeight="1" x14ac:dyDescent="0.45">
      <c r="A1" s="130" t="s">
        <v>172</v>
      </c>
      <c r="B1" s="130"/>
      <c r="C1" s="130"/>
      <c r="D1" s="130"/>
      <c r="E1" s="130"/>
      <c r="F1" s="130"/>
      <c r="G1" s="130"/>
      <c r="H1" s="108"/>
      <c r="I1" s="108"/>
      <c r="J1" s="108"/>
    </row>
    <row r="2" spans="1:10" ht="18" customHeight="1" x14ac:dyDescent="0.45">
      <c r="A2" s="131"/>
      <c r="B2" s="131"/>
      <c r="C2" s="131"/>
      <c r="D2" s="131"/>
      <c r="E2" s="131"/>
      <c r="F2" s="131"/>
      <c r="G2" s="131"/>
      <c r="H2" s="108"/>
      <c r="I2" s="108"/>
      <c r="J2" s="108"/>
    </row>
    <row r="3" spans="1:10" ht="107" customHeight="1" x14ac:dyDescent="0.35">
      <c r="A3" s="19"/>
      <c r="B3" s="19" t="s">
        <v>131</v>
      </c>
      <c r="C3" s="15" t="s">
        <v>86</v>
      </c>
      <c r="D3" s="15" t="s">
        <v>85</v>
      </c>
      <c r="E3" s="15" t="s">
        <v>84</v>
      </c>
      <c r="F3" s="15" t="s">
        <v>83</v>
      </c>
      <c r="G3" s="15" t="s">
        <v>82</v>
      </c>
    </row>
    <row r="4" spans="1:10" ht="58" x14ac:dyDescent="0.35">
      <c r="A4" s="19" t="s">
        <v>127</v>
      </c>
      <c r="B4" s="16">
        <v>0.98</v>
      </c>
      <c r="C4" s="16">
        <v>0.95</v>
      </c>
      <c r="D4" s="16">
        <v>0.96</v>
      </c>
      <c r="E4" s="16">
        <v>0.97</v>
      </c>
      <c r="F4" s="16">
        <v>0.95</v>
      </c>
      <c r="G4" s="16">
        <v>0.94</v>
      </c>
    </row>
    <row r="5" spans="1:10" ht="43.5" x14ac:dyDescent="0.35">
      <c r="A5" s="19" t="s">
        <v>128</v>
      </c>
      <c r="B5" s="16">
        <v>0.47</v>
      </c>
      <c r="C5" s="16">
        <v>0.47</v>
      </c>
      <c r="D5" s="16">
        <v>0.44</v>
      </c>
      <c r="E5" s="16">
        <v>0.4</v>
      </c>
      <c r="F5" s="16">
        <v>0.33</v>
      </c>
      <c r="G5" s="16">
        <v>0.21</v>
      </c>
    </row>
    <row r="6" spans="1:10" x14ac:dyDescent="0.35">
      <c r="B6" s="23"/>
    </row>
    <row r="7" spans="1:10" ht="43" customHeight="1" x14ac:dyDescent="0.35"/>
    <row r="13" spans="1:10" ht="40.5" customHeight="1" x14ac:dyDescent="0.35"/>
  </sheetData>
  <sheetProtection algorithmName="SHA-512" hashValue="yyPlM72h1WgiUgqHf/Cqr0nkhnLKRYKw8kESQsWvMDJhG5y5P+tCw2n2gXBsk4H+nu7TNw96k+gLeXE1tFUZtw==" saltValue="CeD7vLC1abLK/x7Qrm8QAA==" spinCount="100000" sheet="1" objects="1" scenarios="1"/>
  <mergeCells count="1">
    <mergeCell ref="A1:G2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E4F11-9148-4937-8605-19F1F73742E3}">
  <sheetPr codeName="Sheet18"/>
  <dimension ref="A1:K20"/>
  <sheetViews>
    <sheetView zoomScale="85" zoomScaleNormal="85" workbookViewId="0">
      <selection sqref="A1:K2"/>
    </sheetView>
  </sheetViews>
  <sheetFormatPr defaultRowHeight="14.5" x14ac:dyDescent="0.35"/>
  <cols>
    <col min="1" max="2" width="8.7265625" style="13"/>
    <col min="3" max="3" width="14.90625" style="13" bestFit="1" customWidth="1"/>
    <col min="4" max="4" width="44.54296875" style="13" bestFit="1" customWidth="1"/>
    <col min="5" max="16384" width="8.7265625" style="13"/>
  </cols>
  <sheetData>
    <row r="1" spans="1:11" ht="19.5" customHeight="1" x14ac:dyDescent="0.35">
      <c r="A1" s="115" t="s">
        <v>172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</row>
    <row r="2" spans="1:11" ht="14.5" customHeight="1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</row>
    <row r="3" spans="1:11" ht="54" customHeight="1" x14ac:dyDescent="0.35">
      <c r="D3" s="19"/>
      <c r="E3" s="19" t="s">
        <v>157</v>
      </c>
      <c r="F3" s="19" t="s">
        <v>158</v>
      </c>
    </row>
    <row r="4" spans="1:11" ht="43.5" x14ac:dyDescent="0.35">
      <c r="D4" s="100" t="s">
        <v>127</v>
      </c>
      <c r="E4" s="16">
        <v>0.97948717948717945</v>
      </c>
      <c r="F4" s="16">
        <v>0.98305084745762716</v>
      </c>
      <c r="G4" s="23"/>
    </row>
    <row r="5" spans="1:11" x14ac:dyDescent="0.35">
      <c r="D5" s="13" t="s">
        <v>130</v>
      </c>
      <c r="E5" s="23">
        <v>0.47457627118644063</v>
      </c>
      <c r="F5" s="23">
        <v>0.47179487179487178</v>
      </c>
      <c r="G5" s="23"/>
    </row>
    <row r="14" spans="1:11" ht="53.5" customHeight="1" x14ac:dyDescent="0.35">
      <c r="B14" s="132" t="s">
        <v>129</v>
      </c>
      <c r="C14" s="132"/>
      <c r="D14" s="132"/>
    </row>
    <row r="15" spans="1:11" ht="29" x14ac:dyDescent="0.35">
      <c r="B15" s="101"/>
      <c r="C15" s="101" t="s">
        <v>120</v>
      </c>
      <c r="D15" s="101" t="s">
        <v>121</v>
      </c>
    </row>
    <row r="16" spans="1:11" ht="43.5" x14ac:dyDescent="0.35">
      <c r="B16" s="101" t="s">
        <v>93</v>
      </c>
      <c r="C16" s="102">
        <v>3.5897435897435895E-2</v>
      </c>
      <c r="D16" s="103">
        <v>0.13559322033898305</v>
      </c>
    </row>
    <row r="17" spans="2:4" ht="43.5" x14ac:dyDescent="0.35">
      <c r="B17" s="101" t="s">
        <v>92</v>
      </c>
      <c r="C17" s="102">
        <v>0.24102564102564103</v>
      </c>
      <c r="D17" s="103">
        <v>0.20338983050847459</v>
      </c>
    </row>
    <row r="18" spans="2:4" ht="43.5" x14ac:dyDescent="0.35">
      <c r="B18" s="101" t="s">
        <v>91</v>
      </c>
      <c r="C18" s="102">
        <v>0.25128205128205128</v>
      </c>
      <c r="D18" s="103">
        <v>0.1864406779661017</v>
      </c>
    </row>
    <row r="19" spans="2:4" ht="58" x14ac:dyDescent="0.35">
      <c r="B19" s="101" t="s">
        <v>90</v>
      </c>
      <c r="C19" s="102">
        <v>0.4</v>
      </c>
      <c r="D19" s="103">
        <v>0.33898305084745756</v>
      </c>
    </row>
    <row r="20" spans="2:4" ht="43.5" x14ac:dyDescent="0.35">
      <c r="B20" s="101" t="s">
        <v>89</v>
      </c>
      <c r="C20" s="102">
        <v>7.179487179487179E-2</v>
      </c>
      <c r="D20" s="103">
        <v>0.13559322033898305</v>
      </c>
    </row>
  </sheetData>
  <sheetProtection algorithmName="SHA-512" hashValue="0MnCu4p3+BlPYq+FhbRuKC9Fg8rja2MCDySlQyc7Ou6G/IE0iUVSzJXcZ0xl6e+LO09eCZtWT7LGzLwZbDIOFg==" saltValue="qh8ToQcunH/aIFxe9KbrCw==" spinCount="100000" sheet="1" objects="1" scenarios="1"/>
  <mergeCells count="2">
    <mergeCell ref="A1:K2"/>
    <mergeCell ref="B14:D14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D48E0-3D39-4279-A19E-CB12668A332F}">
  <dimension ref="A1:J40"/>
  <sheetViews>
    <sheetView tabSelected="1" workbookViewId="0">
      <selection activeCell="N3" sqref="N3"/>
    </sheetView>
  </sheetViews>
  <sheetFormatPr defaultRowHeight="14.5" x14ac:dyDescent="0.35"/>
  <cols>
    <col min="1" max="16384" width="8.7265625" style="13"/>
  </cols>
  <sheetData>
    <row r="1" spans="1:10" ht="19.5" customHeight="1" x14ac:dyDescent="0.35">
      <c r="A1" s="115" t="s">
        <v>172</v>
      </c>
      <c r="B1" s="115"/>
      <c r="C1" s="115"/>
      <c r="D1" s="115"/>
      <c r="E1" s="115"/>
      <c r="F1" s="115"/>
      <c r="G1" s="115"/>
      <c r="H1" s="115"/>
      <c r="I1" s="115"/>
      <c r="J1" s="115"/>
    </row>
    <row r="2" spans="1:10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3" spans="1:10" ht="43.5" x14ac:dyDescent="0.35">
      <c r="A3" s="104"/>
      <c r="B3" s="13" t="s">
        <v>142</v>
      </c>
      <c r="C3" s="104" t="s">
        <v>141</v>
      </c>
    </row>
    <row r="4" spans="1:10" ht="290" x14ac:dyDescent="0.35">
      <c r="A4" s="104" t="s">
        <v>127</v>
      </c>
      <c r="B4" s="23">
        <v>0.61</v>
      </c>
      <c r="C4" s="24">
        <v>0.49</v>
      </c>
    </row>
    <row r="5" spans="1:10" x14ac:dyDescent="0.35">
      <c r="A5" s="105" t="s">
        <v>130</v>
      </c>
      <c r="B5" s="23">
        <v>0.36199999999999999</v>
      </c>
      <c r="C5" s="106">
        <v>0.27</v>
      </c>
    </row>
    <row r="40" ht="13" customHeight="1" x14ac:dyDescent="0.35"/>
  </sheetData>
  <sheetProtection algorithmName="SHA-512" hashValue="C9kmq0/5/lUozzlDFBqrUNjFVQ20rWn7dDTSpeIN2PzTV8bSzcbYhke+pLGJ1mG/b3tw4VEmNMXZUInAIATvvg==" saltValue="jGS07t1xKkXdAZFZ07eIvQ==" spinCount="100000" sheet="1" objects="1" scenarios="1"/>
  <mergeCells count="1">
    <mergeCell ref="A1:J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B75D9-1571-4EEB-9C81-C9CB11808F18}">
  <sheetPr codeName="Sheet3"/>
  <dimension ref="A1:Q32"/>
  <sheetViews>
    <sheetView zoomScale="55" zoomScaleNormal="55" workbookViewId="0">
      <selection activeCell="G45" sqref="G45"/>
    </sheetView>
  </sheetViews>
  <sheetFormatPr defaultColWidth="96.81640625" defaultRowHeight="18.649999999999999" customHeight="1" x14ac:dyDescent="0.35"/>
  <cols>
    <col min="1" max="1" width="73.54296875" style="13" customWidth="1"/>
    <col min="2" max="2" width="19.6328125" style="13" customWidth="1"/>
    <col min="3" max="3" width="22.1796875" style="13" customWidth="1"/>
    <col min="4" max="5" width="14.6328125" style="13" customWidth="1"/>
    <col min="6" max="8" width="32.90625" style="13" customWidth="1"/>
    <col min="9" max="9" width="17.54296875" style="13" customWidth="1"/>
    <col min="10" max="16384" width="96.81640625" style="13"/>
  </cols>
  <sheetData>
    <row r="1" spans="1:17" ht="18.649999999999999" customHeight="1" x14ac:dyDescent="0.35">
      <c r="A1" s="110" t="s">
        <v>132</v>
      </c>
      <c r="B1" s="110"/>
      <c r="C1" s="110"/>
      <c r="D1" s="110"/>
      <c r="E1" s="110"/>
      <c r="F1" s="110"/>
      <c r="G1" s="11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18.649999999999999" customHeight="1" x14ac:dyDescent="0.35">
      <c r="A2" s="110"/>
      <c r="B2" s="110"/>
      <c r="C2" s="110"/>
      <c r="D2" s="110"/>
      <c r="E2" s="110"/>
      <c r="F2" s="110"/>
      <c r="G2" s="11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7" ht="45.65" customHeight="1" x14ac:dyDescent="0.35">
      <c r="A3" s="31"/>
      <c r="B3" s="32" t="s">
        <v>136</v>
      </c>
      <c r="C3" s="32" t="s">
        <v>137</v>
      </c>
    </row>
    <row r="4" spans="1:17" ht="18.649999999999999" customHeight="1" x14ac:dyDescent="0.35">
      <c r="A4" s="33" t="s">
        <v>81</v>
      </c>
      <c r="B4" s="16">
        <v>1</v>
      </c>
      <c r="C4" s="16">
        <v>0.98461538461538467</v>
      </c>
      <c r="D4" s="34"/>
    </row>
    <row r="5" spans="1:17" ht="18.649999999999999" customHeight="1" x14ac:dyDescent="0.35">
      <c r="A5" s="33" t="s">
        <v>80</v>
      </c>
      <c r="B5" s="16">
        <v>0.96610169491525422</v>
      </c>
      <c r="C5" s="16">
        <v>0.87564766839378239</v>
      </c>
      <c r="D5" s="34"/>
    </row>
    <row r="6" spans="1:17" ht="18.649999999999999" customHeight="1" x14ac:dyDescent="0.35">
      <c r="A6" s="33" t="s">
        <v>79</v>
      </c>
      <c r="B6" s="16">
        <v>0.94915254237288138</v>
      </c>
      <c r="C6" s="16">
        <v>0.98963730569948183</v>
      </c>
      <c r="D6" s="34"/>
    </row>
    <row r="7" spans="1:17" ht="18.649999999999999" customHeight="1" x14ac:dyDescent="0.35">
      <c r="A7" s="33" t="s">
        <v>78</v>
      </c>
      <c r="B7" s="16">
        <v>0.98305084745762716</v>
      </c>
      <c r="C7" s="16">
        <v>0.9689119170984456</v>
      </c>
      <c r="D7" s="34"/>
    </row>
    <row r="8" spans="1:17" ht="18.649999999999999" customHeight="1" x14ac:dyDescent="0.35">
      <c r="A8" s="15" t="s">
        <v>77</v>
      </c>
      <c r="B8" s="16">
        <v>1</v>
      </c>
      <c r="C8" s="16">
        <v>0.99481865284974091</v>
      </c>
      <c r="D8" s="34"/>
    </row>
    <row r="9" spans="1:17" ht="18.649999999999999" customHeight="1" x14ac:dyDescent="0.35">
      <c r="A9" s="33" t="s">
        <v>76</v>
      </c>
      <c r="B9" s="16">
        <v>1</v>
      </c>
      <c r="C9" s="16">
        <v>0.98974358974358978</v>
      </c>
      <c r="D9" s="34"/>
    </row>
    <row r="10" spans="1:17" ht="18.649999999999999" customHeight="1" x14ac:dyDescent="0.35">
      <c r="A10" s="33" t="s">
        <v>75</v>
      </c>
      <c r="B10" s="16">
        <v>0.93220338983050832</v>
      </c>
      <c r="C10" s="16">
        <v>0.92307692307692302</v>
      </c>
      <c r="D10" s="34"/>
    </row>
    <row r="11" spans="1:17" ht="18.649999999999999" customHeight="1" x14ac:dyDescent="0.35">
      <c r="A11" s="33" t="s">
        <v>74</v>
      </c>
      <c r="B11" s="16">
        <v>0.96610169491525422</v>
      </c>
      <c r="C11" s="16">
        <v>0.96410256410256412</v>
      </c>
      <c r="D11" s="34"/>
    </row>
    <row r="12" spans="1:17" ht="18.649999999999999" customHeight="1" x14ac:dyDescent="0.35">
      <c r="A12" s="33" t="s">
        <v>73</v>
      </c>
      <c r="B12" s="16">
        <v>0.93220338983050832</v>
      </c>
      <c r="C12" s="16">
        <v>0.97948717948717945</v>
      </c>
      <c r="D12" s="34"/>
    </row>
    <row r="13" spans="1:17" ht="18.649999999999999" customHeight="1" x14ac:dyDescent="0.35">
      <c r="A13" s="33" t="s">
        <v>72</v>
      </c>
      <c r="B13" s="16">
        <v>0.94915254237288138</v>
      </c>
      <c r="C13" s="16">
        <v>0.96923076923076923</v>
      </c>
      <c r="D13" s="34"/>
    </row>
    <row r="14" spans="1:17" ht="18.649999999999999" customHeight="1" x14ac:dyDescent="0.35">
      <c r="A14" s="33" t="s">
        <v>71</v>
      </c>
      <c r="B14" s="16">
        <v>0.98305084745762716</v>
      </c>
      <c r="C14" s="16">
        <v>0.99487179487179489</v>
      </c>
      <c r="D14" s="34"/>
    </row>
    <row r="15" spans="1:17" ht="18.649999999999999" customHeight="1" x14ac:dyDescent="0.35">
      <c r="A15" s="33" t="s">
        <v>70</v>
      </c>
      <c r="B15" s="16">
        <v>1</v>
      </c>
      <c r="C15" s="16">
        <v>1</v>
      </c>
      <c r="D15" s="34"/>
    </row>
    <row r="16" spans="1:17" ht="18.649999999999999" customHeight="1" x14ac:dyDescent="0.35">
      <c r="A16" s="33" t="s">
        <v>69</v>
      </c>
      <c r="B16" s="16">
        <v>1</v>
      </c>
      <c r="C16" s="16">
        <v>0.99487179487179489</v>
      </c>
      <c r="D16" s="34"/>
    </row>
    <row r="17" spans="1:6" ht="18.649999999999999" customHeight="1" x14ac:dyDescent="0.35">
      <c r="A17" s="33" t="s">
        <v>68</v>
      </c>
      <c r="B17" s="16">
        <v>1</v>
      </c>
      <c r="C17" s="16">
        <v>1</v>
      </c>
      <c r="D17" s="34"/>
    </row>
    <row r="18" spans="1:6" ht="18.649999999999999" customHeight="1" x14ac:dyDescent="0.35">
      <c r="A18" s="33" t="s">
        <v>67</v>
      </c>
      <c r="B18" s="16">
        <v>1</v>
      </c>
      <c r="C18" s="16">
        <v>1</v>
      </c>
      <c r="D18" s="34"/>
    </row>
    <row r="19" spans="1:6" ht="18.649999999999999" customHeight="1" x14ac:dyDescent="0.35">
      <c r="A19" s="33" t="s">
        <v>66</v>
      </c>
      <c r="B19" s="16">
        <v>1</v>
      </c>
      <c r="C19" s="16">
        <v>1</v>
      </c>
      <c r="D19" s="34"/>
    </row>
    <row r="20" spans="1:6" ht="18.649999999999999" customHeight="1" x14ac:dyDescent="0.35">
      <c r="A20" s="33" t="s">
        <v>65</v>
      </c>
      <c r="B20" s="16">
        <v>1</v>
      </c>
      <c r="C20" s="16">
        <v>0.98461538461538467</v>
      </c>
      <c r="D20" s="34"/>
    </row>
    <row r="21" spans="1:6" ht="18.649999999999999" customHeight="1" x14ac:dyDescent="0.35">
      <c r="A21" s="33" t="s">
        <v>64</v>
      </c>
      <c r="B21" s="16">
        <v>1</v>
      </c>
      <c r="C21" s="16">
        <v>1</v>
      </c>
      <c r="D21" s="34"/>
    </row>
    <row r="22" spans="1:6" ht="18.649999999999999" customHeight="1" x14ac:dyDescent="0.35">
      <c r="D22" s="34"/>
    </row>
    <row r="31" spans="1:6" ht="18.649999999999999" customHeight="1" x14ac:dyDescent="0.35">
      <c r="A31" s="111"/>
      <c r="B31" s="111"/>
      <c r="C31" s="111"/>
      <c r="D31" s="111"/>
      <c r="E31" s="111"/>
      <c r="F31" s="35"/>
    </row>
    <row r="32" spans="1:6" ht="18.649999999999999" customHeight="1" x14ac:dyDescent="0.35">
      <c r="A32" s="112"/>
      <c r="B32" s="112"/>
      <c r="C32" s="112"/>
      <c r="D32" s="112"/>
      <c r="E32" s="113"/>
      <c r="F32" s="35"/>
    </row>
  </sheetData>
  <sheetProtection algorithmName="SHA-512" hashValue="aGqX1kwhOTLkNN1/cnX0hy9aPnx09NZy8Cix5tmNfwI+FyNHbHVFaUH2kBzOe3Mps+X62F3uCAAwZppFioqigg==" saltValue="I3htngpEx8uR8EfYazGp9Q==" spinCount="100000" sheet="1" objects="1" scenarios="1"/>
  <mergeCells count="3">
    <mergeCell ref="A1:G2"/>
    <mergeCell ref="A31:E31"/>
    <mergeCell ref="A32:E3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A42CB-135A-4071-996D-A1CD948D83EB}">
  <sheetPr codeName="Sheet4"/>
  <dimension ref="A1:H21"/>
  <sheetViews>
    <sheetView workbookViewId="0">
      <selection sqref="A1:E2"/>
    </sheetView>
  </sheetViews>
  <sheetFormatPr defaultRowHeight="14.5" x14ac:dyDescent="0.35"/>
  <cols>
    <col min="1" max="1" width="56.08984375" style="13" customWidth="1"/>
    <col min="2" max="2" width="13.36328125" style="13" customWidth="1"/>
    <col min="3" max="16384" width="8.7265625" style="13"/>
  </cols>
  <sheetData>
    <row r="1" spans="1:8" ht="14.4" customHeight="1" x14ac:dyDescent="0.45">
      <c r="A1" s="114" t="s">
        <v>134</v>
      </c>
      <c r="B1" s="114"/>
      <c r="C1" s="114"/>
      <c r="D1" s="114"/>
      <c r="E1" s="114"/>
      <c r="F1" s="36"/>
      <c r="G1" s="36"/>
      <c r="H1" s="36"/>
    </row>
    <row r="2" spans="1:8" x14ac:dyDescent="0.35">
      <c r="A2" s="114"/>
      <c r="B2" s="114"/>
      <c r="C2" s="114"/>
      <c r="D2" s="114"/>
      <c r="E2" s="114"/>
    </row>
    <row r="3" spans="1:8" ht="29" x14ac:dyDescent="0.35">
      <c r="A3" s="37"/>
      <c r="B3" s="38" t="s">
        <v>139</v>
      </c>
      <c r="C3" s="39" t="s">
        <v>138</v>
      </c>
    </row>
    <row r="4" spans="1:8" x14ac:dyDescent="0.35">
      <c r="A4" s="40" t="s">
        <v>133</v>
      </c>
      <c r="B4" s="41">
        <v>0.78</v>
      </c>
      <c r="C4" s="41">
        <v>0.71</v>
      </c>
    </row>
    <row r="5" spans="1:8" x14ac:dyDescent="0.35">
      <c r="A5" s="40" t="s">
        <v>80</v>
      </c>
      <c r="B5" s="41">
        <v>0.36</v>
      </c>
      <c r="C5" s="41">
        <v>0.39</v>
      </c>
    </row>
    <row r="6" spans="1:8" x14ac:dyDescent="0.35">
      <c r="A6" s="40" t="s">
        <v>79</v>
      </c>
      <c r="B6" s="41">
        <v>0.55000000000000004</v>
      </c>
      <c r="C6" s="41">
        <v>0.73</v>
      </c>
    </row>
    <row r="7" spans="1:8" x14ac:dyDescent="0.35">
      <c r="A7" s="40" t="s">
        <v>78</v>
      </c>
      <c r="B7" s="41">
        <v>0.76</v>
      </c>
      <c r="C7" s="41">
        <v>0.85</v>
      </c>
    </row>
    <row r="8" spans="1:8" x14ac:dyDescent="0.35">
      <c r="A8" s="15" t="s">
        <v>77</v>
      </c>
      <c r="B8" s="41">
        <v>0.88</v>
      </c>
      <c r="C8" s="41">
        <v>0.89</v>
      </c>
    </row>
    <row r="9" spans="1:8" x14ac:dyDescent="0.35">
      <c r="A9" s="40" t="s">
        <v>76</v>
      </c>
      <c r="B9" s="41">
        <v>0.59</v>
      </c>
      <c r="C9" s="41">
        <v>0.53</v>
      </c>
    </row>
    <row r="10" spans="1:8" x14ac:dyDescent="0.35">
      <c r="A10" s="40" t="s">
        <v>75</v>
      </c>
      <c r="B10" s="41">
        <v>0.5</v>
      </c>
      <c r="C10" s="41">
        <v>0.53</v>
      </c>
    </row>
    <row r="11" spans="1:8" x14ac:dyDescent="0.35">
      <c r="A11" s="40" t="s">
        <v>74</v>
      </c>
      <c r="B11" s="41">
        <v>0.79</v>
      </c>
      <c r="C11" s="41">
        <v>0.57999999999999996</v>
      </c>
    </row>
    <row r="12" spans="1:8" x14ac:dyDescent="0.35">
      <c r="A12" s="40" t="s">
        <v>73</v>
      </c>
      <c r="B12" s="41">
        <v>0.67</v>
      </c>
      <c r="C12" s="41">
        <v>0.74</v>
      </c>
    </row>
    <row r="13" spans="1:8" x14ac:dyDescent="0.35">
      <c r="A13" s="40" t="s">
        <v>72</v>
      </c>
      <c r="B13" s="41">
        <v>0.71</v>
      </c>
      <c r="C13" s="41">
        <v>0.53</v>
      </c>
    </row>
    <row r="14" spans="1:8" x14ac:dyDescent="0.35">
      <c r="A14" s="40" t="s">
        <v>71</v>
      </c>
      <c r="B14" s="41">
        <v>0.96</v>
      </c>
      <c r="C14" s="41">
        <v>0.39</v>
      </c>
    </row>
    <row r="15" spans="1:8" x14ac:dyDescent="0.35">
      <c r="A15" s="40" t="s">
        <v>70</v>
      </c>
      <c r="B15" s="41">
        <v>0.33</v>
      </c>
      <c r="C15" s="41">
        <v>0.59</v>
      </c>
    </row>
    <row r="16" spans="1:8" x14ac:dyDescent="0.35">
      <c r="A16" s="40" t="s">
        <v>69</v>
      </c>
      <c r="B16" s="41">
        <v>0.56999999999999995</v>
      </c>
      <c r="C16" s="41">
        <v>0.59</v>
      </c>
    </row>
    <row r="17" spans="1:3" x14ac:dyDescent="0.35">
      <c r="A17" s="40" t="s">
        <v>68</v>
      </c>
      <c r="B17" s="41">
        <v>0.59</v>
      </c>
      <c r="C17" s="41">
        <v>0.65</v>
      </c>
    </row>
    <row r="18" spans="1:3" x14ac:dyDescent="0.35">
      <c r="A18" s="40" t="s">
        <v>67</v>
      </c>
      <c r="B18" s="41">
        <v>0.62</v>
      </c>
      <c r="C18" s="41">
        <v>0.55000000000000004</v>
      </c>
    </row>
    <row r="19" spans="1:3" x14ac:dyDescent="0.35">
      <c r="A19" s="40" t="s">
        <v>66</v>
      </c>
      <c r="B19" s="41">
        <v>0.78</v>
      </c>
      <c r="C19" s="41">
        <v>0.86</v>
      </c>
    </row>
    <row r="20" spans="1:3" x14ac:dyDescent="0.35">
      <c r="A20" s="40" t="s">
        <v>65</v>
      </c>
      <c r="B20" s="41">
        <v>0.52</v>
      </c>
      <c r="C20" s="41">
        <v>0.47</v>
      </c>
    </row>
    <row r="21" spans="1:3" x14ac:dyDescent="0.35">
      <c r="A21" s="40" t="s">
        <v>64</v>
      </c>
      <c r="B21" s="41">
        <v>0.65</v>
      </c>
      <c r="C21" s="41">
        <v>0.63</v>
      </c>
    </row>
  </sheetData>
  <sheetProtection algorithmName="SHA-512" hashValue="Aux4rEiV5kQESn7s1P4epIG2uEk2tgdx7mmQhcbXRlpR0Erw2JLdAfW+/7zmpZ0Tw+Qicx1S6WPZY2p8vz3LBw==" saltValue="r5xjTChO0sEq8RZFyDPpcw==" spinCount="100000" sheet="1" objects="1" scenarios="1"/>
  <mergeCells count="1">
    <mergeCell ref="A1:E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360A2-AB2E-47DF-8DD2-E734ADDBE6ED}">
  <sheetPr codeName="Sheet5"/>
  <dimension ref="A1:N60"/>
  <sheetViews>
    <sheetView zoomScale="70" zoomScaleNormal="70" workbookViewId="0">
      <selection activeCell="S21" sqref="S21"/>
    </sheetView>
  </sheetViews>
  <sheetFormatPr defaultColWidth="8.90625" defaultRowHeight="14.5" x14ac:dyDescent="0.35"/>
  <cols>
    <col min="1" max="1" width="44.36328125" style="13" customWidth="1"/>
    <col min="2" max="2" width="20" style="13" customWidth="1"/>
    <col min="3" max="16384" width="8.90625" style="13"/>
  </cols>
  <sheetData>
    <row r="1" spans="1:14" ht="14.4" customHeight="1" x14ac:dyDescent="0.35">
      <c r="A1" s="110" t="s">
        <v>159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spans="1:14" ht="14.5" customHeight="1" x14ac:dyDescent="0.35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4" ht="43.5" x14ac:dyDescent="0.35">
      <c r="A3" s="19"/>
      <c r="B3" s="19" t="s">
        <v>131</v>
      </c>
      <c r="C3" s="19" t="s">
        <v>86</v>
      </c>
      <c r="D3" s="19" t="s">
        <v>85</v>
      </c>
      <c r="E3" s="19" t="s">
        <v>84</v>
      </c>
      <c r="F3" s="19" t="s">
        <v>83</v>
      </c>
      <c r="G3" s="19" t="s">
        <v>82</v>
      </c>
    </row>
    <row r="4" spans="1:14" ht="43.5" x14ac:dyDescent="0.35">
      <c r="A4" s="19" t="s">
        <v>87</v>
      </c>
      <c r="B4" s="16">
        <v>0.95</v>
      </c>
      <c r="C4" s="16">
        <v>0.97</v>
      </c>
      <c r="D4" s="20">
        <v>0.93</v>
      </c>
      <c r="E4" s="20">
        <v>0.93</v>
      </c>
      <c r="F4" s="20">
        <v>0.89</v>
      </c>
      <c r="G4" s="20">
        <v>0.7</v>
      </c>
    </row>
    <row r="5" spans="1:14" ht="29" x14ac:dyDescent="0.35">
      <c r="A5" s="19" t="s">
        <v>88</v>
      </c>
      <c r="B5" s="16">
        <v>0.96</v>
      </c>
      <c r="C5" s="16">
        <v>0.94</v>
      </c>
      <c r="D5" s="20">
        <v>0.91</v>
      </c>
      <c r="E5" s="20">
        <v>0.85</v>
      </c>
      <c r="F5" s="20">
        <v>0.77</v>
      </c>
      <c r="G5" s="20">
        <v>0.63</v>
      </c>
    </row>
    <row r="7" spans="1:14" ht="34.5" customHeight="1" x14ac:dyDescent="0.35"/>
    <row r="16" spans="1:14" ht="60" customHeight="1" x14ac:dyDescent="0.35"/>
    <row r="30" ht="41.5" customHeight="1" x14ac:dyDescent="0.35"/>
    <row r="44" ht="39" customHeight="1" x14ac:dyDescent="0.35"/>
    <row r="60" ht="34.5" customHeight="1" x14ac:dyDescent="0.35"/>
  </sheetData>
  <sheetProtection algorithmName="SHA-512" hashValue="xvCSyMwwoflohmrG5bViY85cqp5+cByqODSbbcq86LGKZiKRuv9zrlOf6e9CpuYMPc91vf2mFDX8lBj1MUd1BA==" saltValue="o2uF/0R2PUHBdeff9G+iRA==" spinCount="100000" sheet="1" objects="1" scenarios="1"/>
  <mergeCells count="1">
    <mergeCell ref="A1:N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D4DDD-3354-4C59-981B-67511C447A78}">
  <sheetPr codeName="Sheet6"/>
  <dimension ref="A1:I22"/>
  <sheetViews>
    <sheetView zoomScale="90" zoomScaleNormal="90" workbookViewId="0">
      <selection activeCell="P19" sqref="P19"/>
    </sheetView>
  </sheetViews>
  <sheetFormatPr defaultRowHeight="14.5" x14ac:dyDescent="0.35"/>
  <cols>
    <col min="1" max="1" width="26.1796875" style="13" bestFit="1" customWidth="1"/>
    <col min="2" max="2" width="17.08984375" style="13" customWidth="1"/>
    <col min="3" max="3" width="18.1796875" style="13" customWidth="1"/>
    <col min="4" max="16384" width="8.7265625" style="13"/>
  </cols>
  <sheetData>
    <row r="1" spans="1:9" ht="19.5" customHeight="1" x14ac:dyDescent="0.35">
      <c r="A1" s="115" t="s">
        <v>135</v>
      </c>
      <c r="B1" s="115"/>
      <c r="C1" s="115"/>
      <c r="D1" s="115"/>
      <c r="E1" s="115"/>
      <c r="F1" s="115"/>
      <c r="G1" s="115"/>
      <c r="H1" s="115"/>
      <c r="I1" s="115"/>
    </row>
    <row r="2" spans="1:9" ht="14.5" customHeight="1" x14ac:dyDescent="0.35">
      <c r="A2" s="115"/>
      <c r="B2" s="115"/>
      <c r="C2" s="115"/>
      <c r="D2" s="115"/>
      <c r="E2" s="115"/>
      <c r="F2" s="115"/>
      <c r="G2" s="115"/>
      <c r="H2" s="115"/>
      <c r="I2" s="115"/>
    </row>
    <row r="3" spans="1:9" ht="61" customHeight="1" x14ac:dyDescent="0.35">
      <c r="A3" s="15"/>
      <c r="B3" s="32" t="s">
        <v>137</v>
      </c>
      <c r="C3" s="32" t="s">
        <v>136</v>
      </c>
    </row>
    <row r="4" spans="1:9" ht="15.65" customHeight="1" x14ac:dyDescent="0.35">
      <c r="A4" s="33" t="s">
        <v>28</v>
      </c>
      <c r="B4" s="16">
        <v>5.1282051282051273E-3</v>
      </c>
      <c r="C4" s="16">
        <v>0</v>
      </c>
    </row>
    <row r="5" spans="1:9" x14ac:dyDescent="0.35">
      <c r="A5" s="33" t="s">
        <v>91</v>
      </c>
      <c r="B5" s="16">
        <v>2.564102564102564E-2</v>
      </c>
      <c r="C5" s="16">
        <v>1.6949152542372881E-2</v>
      </c>
    </row>
    <row r="6" spans="1:9" ht="15" customHeight="1" x14ac:dyDescent="0.35">
      <c r="A6" s="33" t="s">
        <v>90</v>
      </c>
      <c r="B6" s="16">
        <v>0.62051282051282053</v>
      </c>
      <c r="C6" s="16">
        <v>0.42372881355932202</v>
      </c>
    </row>
    <row r="7" spans="1:9" x14ac:dyDescent="0.35">
      <c r="A7" s="33" t="s">
        <v>89</v>
      </c>
      <c r="B7" s="16">
        <v>0.33333333333333326</v>
      </c>
      <c r="C7" s="16">
        <v>0.55932203389830504</v>
      </c>
    </row>
    <row r="10" spans="1:9" ht="15" customHeight="1" x14ac:dyDescent="0.35"/>
    <row r="19" s="13" customFormat="1" ht="52" customHeight="1" x14ac:dyDescent="0.35"/>
    <row r="20" s="13" customFormat="1" ht="15.65" customHeight="1" x14ac:dyDescent="0.35"/>
    <row r="22" s="13" customFormat="1" ht="15" customHeight="1" x14ac:dyDescent="0.35"/>
  </sheetData>
  <sheetProtection algorithmName="SHA-512" hashValue="WLIbX8GyVx8k8OBQWqQAzhXlbAomslX51ymmTEjln5pRpoBSgesl+KsapnFysamS5eLtl8/VyfPyPyfVEApytA==" saltValue="7MpADOuAdkN2ljRtS+Gn5Q==" spinCount="100000" sheet="1" objects="1" scenarios="1"/>
  <mergeCells count="1">
    <mergeCell ref="A1:I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72F7A-F93A-4190-A99C-DD75E02E75EA}">
  <dimension ref="A1:K5"/>
  <sheetViews>
    <sheetView workbookViewId="0">
      <selection activeCell="N25" sqref="N25"/>
    </sheetView>
  </sheetViews>
  <sheetFormatPr defaultColWidth="8.90625" defaultRowHeight="14.5" x14ac:dyDescent="0.35"/>
  <cols>
    <col min="1" max="16384" width="8.90625" style="13"/>
  </cols>
  <sheetData>
    <row r="1" spans="1:11" ht="19.75" customHeight="1" x14ac:dyDescent="0.35">
      <c r="A1" s="116" t="s">
        <v>135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1" ht="19.75" customHeight="1" x14ac:dyDescent="0.35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1" x14ac:dyDescent="0.35">
      <c r="A3" s="21"/>
      <c r="B3" s="13" t="s">
        <v>139</v>
      </c>
      <c r="C3" s="22" t="s">
        <v>138</v>
      </c>
    </row>
    <row r="4" spans="1:11" x14ac:dyDescent="0.35">
      <c r="A4" s="22" t="s">
        <v>88</v>
      </c>
      <c r="B4" s="23">
        <v>0.28999999999999998</v>
      </c>
      <c r="C4" s="24">
        <v>0.37</v>
      </c>
    </row>
    <row r="5" spans="1:11" x14ac:dyDescent="0.35">
      <c r="A5" s="22" t="s">
        <v>87</v>
      </c>
      <c r="B5" s="23">
        <v>0.35</v>
      </c>
      <c r="C5" s="24">
        <v>0.31</v>
      </c>
    </row>
  </sheetData>
  <sheetProtection algorithmName="SHA-512" hashValue="0s0TJw1ctB7U4YU5I4381Il2pKYTlbuzQVTlHIYPIdpT9NYyqh5tAPbf9+dCKRvsFLqpQDPKcxXRxdU6dO5PiQ==" saltValue="Slq0TzqvZHU2FmloGCCqzg==" spinCount="100000" sheet="1" objects="1" scenarios="1"/>
  <mergeCells count="1">
    <mergeCell ref="A1:K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A3AAA-F7A7-488A-91C9-B7D2E16AF24D}">
  <sheetPr codeName="Sheet7"/>
  <dimension ref="A1:G60"/>
  <sheetViews>
    <sheetView zoomScale="85" zoomScaleNormal="85" workbookViewId="0">
      <selection activeCell="L21" sqref="L21"/>
    </sheetView>
  </sheetViews>
  <sheetFormatPr defaultRowHeight="14.5" x14ac:dyDescent="0.35"/>
  <cols>
    <col min="1" max="1" width="36.81640625" style="13" customWidth="1"/>
    <col min="2" max="2" width="23.1796875" style="13" bestFit="1" customWidth="1"/>
    <col min="3" max="3" width="25.36328125" style="13" bestFit="1" customWidth="1"/>
    <col min="4" max="4" width="15.453125" style="13" customWidth="1"/>
    <col min="5" max="16384" width="8.7265625" style="13"/>
  </cols>
  <sheetData>
    <row r="1" spans="1:7" ht="18" customHeight="1" x14ac:dyDescent="0.35">
      <c r="A1" s="114" t="s">
        <v>140</v>
      </c>
      <c r="B1" s="114"/>
      <c r="C1" s="114"/>
      <c r="D1" s="114"/>
      <c r="E1" s="114"/>
      <c r="F1" s="114"/>
    </row>
    <row r="2" spans="1:7" x14ac:dyDescent="0.35">
      <c r="A2" s="114"/>
      <c r="B2" s="114"/>
      <c r="C2" s="114"/>
      <c r="D2" s="114"/>
      <c r="E2" s="114"/>
      <c r="F2" s="114"/>
    </row>
    <row r="3" spans="1:7" ht="39" customHeight="1" x14ac:dyDescent="0.35"/>
    <row r="5" spans="1:7" x14ac:dyDescent="0.35">
      <c r="A5" s="42"/>
      <c r="B5" s="19" t="s">
        <v>131</v>
      </c>
      <c r="C5" s="15" t="s">
        <v>86</v>
      </c>
      <c r="D5" s="42" t="s">
        <v>85</v>
      </c>
      <c r="E5" s="42" t="s">
        <v>84</v>
      </c>
      <c r="F5" s="42" t="s">
        <v>83</v>
      </c>
      <c r="G5" s="42" t="s">
        <v>82</v>
      </c>
    </row>
    <row r="6" spans="1:7" ht="58" x14ac:dyDescent="0.35">
      <c r="A6" s="43" t="s">
        <v>94</v>
      </c>
      <c r="B6" s="16">
        <v>1</v>
      </c>
      <c r="C6" s="16">
        <v>0.99</v>
      </c>
      <c r="D6" s="44">
        <v>0.98</v>
      </c>
      <c r="E6" s="44">
        <v>0.97</v>
      </c>
      <c r="F6" s="44">
        <v>0.95</v>
      </c>
      <c r="G6" s="44">
        <v>0.89</v>
      </c>
    </row>
    <row r="7" spans="1:7" ht="43.5" x14ac:dyDescent="0.35">
      <c r="A7" s="43" t="s">
        <v>95</v>
      </c>
      <c r="B7" s="16">
        <v>0.97</v>
      </c>
      <c r="C7" s="16">
        <v>0.98</v>
      </c>
      <c r="D7" s="44">
        <v>0.94</v>
      </c>
      <c r="E7" s="44">
        <v>0.96</v>
      </c>
      <c r="F7" s="44">
        <v>0.94</v>
      </c>
      <c r="G7" s="44">
        <v>0.89</v>
      </c>
    </row>
    <row r="8" spans="1:7" ht="58" x14ac:dyDescent="0.35">
      <c r="A8" s="43" t="s">
        <v>96</v>
      </c>
      <c r="B8" s="16">
        <v>0.98</v>
      </c>
      <c r="C8" s="16">
        <v>0.98</v>
      </c>
      <c r="D8" s="44">
        <v>0.97</v>
      </c>
      <c r="E8" s="44">
        <v>0.97</v>
      </c>
      <c r="F8" s="44">
        <v>0.95</v>
      </c>
      <c r="G8" s="44">
        <v>0.93</v>
      </c>
    </row>
    <row r="9" spans="1:7" ht="43.5" x14ac:dyDescent="0.35">
      <c r="A9" s="43" t="s">
        <v>97</v>
      </c>
      <c r="B9" s="16">
        <v>0.72</v>
      </c>
      <c r="C9" s="16">
        <v>0.69</v>
      </c>
      <c r="D9" s="44">
        <v>0.61</v>
      </c>
      <c r="E9" s="44">
        <v>0.56000000000000005</v>
      </c>
      <c r="F9" s="44">
        <v>0.47</v>
      </c>
      <c r="G9" s="44">
        <v>0.28999999999999998</v>
      </c>
    </row>
    <row r="10" spans="1:7" ht="43.5" x14ac:dyDescent="0.35">
      <c r="A10" s="43" t="s">
        <v>98</v>
      </c>
      <c r="B10" s="16">
        <v>0.92</v>
      </c>
      <c r="C10" s="16">
        <v>0.93</v>
      </c>
      <c r="D10" s="44">
        <v>0.93</v>
      </c>
      <c r="E10" s="44">
        <v>0.88</v>
      </c>
      <c r="F10" s="44">
        <v>0.85</v>
      </c>
      <c r="G10" s="44">
        <v>0.77</v>
      </c>
    </row>
    <row r="11" spans="1:7" ht="43.5" x14ac:dyDescent="0.35">
      <c r="A11" s="43" t="s">
        <v>99</v>
      </c>
      <c r="B11" s="16">
        <v>0.92</v>
      </c>
      <c r="C11" s="16">
        <v>0.92</v>
      </c>
      <c r="D11" s="44">
        <v>0.92</v>
      </c>
      <c r="E11" s="44">
        <v>0.88</v>
      </c>
      <c r="F11" s="44">
        <v>0.8</v>
      </c>
      <c r="G11" s="44">
        <v>0.77</v>
      </c>
    </row>
    <row r="12" spans="1:7" ht="34.5" customHeight="1" x14ac:dyDescent="0.35">
      <c r="A12" s="43" t="s">
        <v>100</v>
      </c>
      <c r="B12" s="16">
        <v>0.97</v>
      </c>
      <c r="C12" s="16">
        <v>0.96</v>
      </c>
      <c r="D12" s="44">
        <v>0.98</v>
      </c>
      <c r="E12" s="44">
        <v>0.93</v>
      </c>
      <c r="F12" s="44">
        <v>0.91</v>
      </c>
      <c r="G12" s="44">
        <v>0.84</v>
      </c>
    </row>
    <row r="13" spans="1:7" ht="29" x14ac:dyDescent="0.35">
      <c r="A13" s="43" t="s">
        <v>101</v>
      </c>
      <c r="B13" s="16">
        <v>0.99</v>
      </c>
      <c r="C13" s="16">
        <v>0.98</v>
      </c>
      <c r="D13" s="44">
        <v>0.99</v>
      </c>
      <c r="E13" s="44">
        <v>0.98</v>
      </c>
      <c r="F13" s="44">
        <v>0.95</v>
      </c>
      <c r="G13" s="44">
        <v>0.92</v>
      </c>
    </row>
    <row r="22" ht="30" customHeight="1" x14ac:dyDescent="0.35"/>
    <row r="30" ht="31.5" customHeight="1" x14ac:dyDescent="0.35"/>
    <row r="37" ht="31.5" customHeight="1" x14ac:dyDescent="0.35"/>
    <row r="45" ht="33" customHeight="1" x14ac:dyDescent="0.35"/>
    <row r="52" ht="61" customHeight="1" x14ac:dyDescent="0.35"/>
    <row r="54" ht="13" customHeight="1" x14ac:dyDescent="0.35"/>
    <row r="55" ht="19.5" customHeight="1" x14ac:dyDescent="0.35"/>
    <row r="60" ht="68.5" customHeight="1" x14ac:dyDescent="0.35"/>
  </sheetData>
  <sheetProtection algorithmName="SHA-512" hashValue="qehGwVkU9IzMbeZvbO2Wb7KTpQByDMtqCU9Eq2/GLyLNjGuHFJaTbjSOBI0HXjK/8Ni59oGDjHKWJ3tgciZkig==" saltValue="DmXF67y5s+XnCegd96XUwg==" spinCount="100000" sheet="1" objects="1" scenarios="1"/>
  <mergeCells count="1">
    <mergeCell ref="A1:F2"/>
  </mergeCells>
  <conditionalFormatting sqref="D6:D13">
    <cfRule type="top10" dxfId="1" priority="1" bottom="1" rank="5"/>
    <cfRule type="top10" dxfId="0" priority="2" rank="5"/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B2EE7-E7F0-46AB-A56E-803CE48209C7}">
  <sheetPr codeName="Sheet8"/>
  <dimension ref="A1:S108"/>
  <sheetViews>
    <sheetView zoomScale="62" zoomScaleNormal="100" workbookViewId="0">
      <selection activeCell="O113" sqref="O113"/>
    </sheetView>
  </sheetViews>
  <sheetFormatPr defaultRowHeight="14.5" x14ac:dyDescent="0.35"/>
  <cols>
    <col min="1" max="1" width="8.7265625" style="13"/>
    <col min="2" max="2" width="47.1796875" style="13" customWidth="1"/>
    <col min="3" max="3" width="17.90625" style="13" customWidth="1"/>
    <col min="4" max="4" width="15.81640625" style="13" hidden="1" customWidth="1"/>
    <col min="5" max="7" width="0" style="13" hidden="1" customWidth="1"/>
    <col min="8" max="8" width="20.1796875" style="13" hidden="1" customWidth="1"/>
    <col min="9" max="14" width="0" style="13" hidden="1" customWidth="1"/>
    <col min="15" max="15" width="84.81640625" style="13" customWidth="1"/>
    <col min="16" max="16384" width="8.7265625" style="13"/>
  </cols>
  <sheetData>
    <row r="1" spans="1:19" ht="19.5" customHeight="1" x14ac:dyDescent="0.35">
      <c r="A1" s="115" t="s">
        <v>140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</row>
    <row r="2" spans="1:19" ht="18" customHeight="1" x14ac:dyDescent="0.3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</row>
    <row r="3" spans="1:19" ht="116" x14ac:dyDescent="0.35">
      <c r="B3" s="122" t="s">
        <v>0</v>
      </c>
      <c r="C3" s="125" t="s">
        <v>24</v>
      </c>
      <c r="D3" s="125"/>
      <c r="E3" s="125"/>
      <c r="F3" s="125"/>
      <c r="G3" s="125"/>
      <c r="H3" s="125"/>
      <c r="I3" s="45"/>
      <c r="J3" s="45"/>
      <c r="K3" s="45"/>
      <c r="O3" s="33"/>
      <c r="P3" s="32" t="s">
        <v>137</v>
      </c>
      <c r="Q3" s="32" t="s">
        <v>136</v>
      </c>
    </row>
    <row r="4" spans="1:19" ht="15.5" x14ac:dyDescent="0.35">
      <c r="B4" s="122"/>
      <c r="C4" s="124" t="s">
        <v>2</v>
      </c>
      <c r="D4" s="125"/>
      <c r="E4" s="126" t="s">
        <v>3</v>
      </c>
      <c r="F4" s="125"/>
      <c r="G4" s="126" t="s">
        <v>12</v>
      </c>
      <c r="H4" s="124"/>
      <c r="I4" s="45"/>
      <c r="J4" s="45"/>
      <c r="K4" s="45"/>
      <c r="M4" s="13" t="s">
        <v>94</v>
      </c>
      <c r="O4" s="32" t="str" cm="1">
        <f t="array" ref="O4:R11">_xlfn._xlws.SORT(O21:R28,4,-1,FALSE)</f>
        <v>Share data with the local authority on learner transitions and destinations</v>
      </c>
      <c r="P4" s="46">
        <v>0.94915254237288138</v>
      </c>
      <c r="Q4" s="46">
        <v>0.97435897435897434</v>
      </c>
      <c r="R4" s="13">
        <v>8</v>
      </c>
    </row>
    <row r="5" spans="1:19" ht="15.5" x14ac:dyDescent="0.35">
      <c r="B5" s="123"/>
      <c r="C5" s="47" t="s">
        <v>1</v>
      </c>
      <c r="D5" s="48" t="s">
        <v>5</v>
      </c>
      <c r="E5" s="49" t="s">
        <v>1</v>
      </c>
      <c r="F5" s="48" t="s">
        <v>5</v>
      </c>
      <c r="G5" s="49" t="s">
        <v>1</v>
      </c>
      <c r="H5" s="48" t="s">
        <v>5</v>
      </c>
      <c r="I5" s="45"/>
      <c r="J5" s="45"/>
      <c r="K5" s="45"/>
      <c r="M5" s="13" t="s">
        <v>95</v>
      </c>
      <c r="O5" s="32" t="str">
        <v>Collect and maintain data for each learner on their destinations after they leave</v>
      </c>
      <c r="P5" s="16">
        <v>1</v>
      </c>
      <c r="Q5" s="16">
        <v>0.96923076923076923</v>
      </c>
      <c r="R5" s="13">
        <v>7</v>
      </c>
    </row>
    <row r="6" spans="1:19" ht="46.5" x14ac:dyDescent="0.35">
      <c r="B6" s="50" t="s">
        <v>46</v>
      </c>
      <c r="C6" s="51">
        <v>254</v>
      </c>
      <c r="D6" s="52">
        <v>1</v>
      </c>
      <c r="E6" s="53">
        <v>0</v>
      </c>
      <c r="F6" s="52">
        <v>0</v>
      </c>
      <c r="G6" s="53">
        <v>254</v>
      </c>
      <c r="H6" s="52">
        <v>1</v>
      </c>
      <c r="I6" s="45"/>
      <c r="J6" s="45"/>
      <c r="K6" s="45"/>
      <c r="M6" s="13" t="s">
        <v>96</v>
      </c>
      <c r="O6" s="32" t="str">
        <v>Integrate records of learners participation in careers at previous education stages</v>
      </c>
      <c r="P6" s="16">
        <v>0.72881355932203395</v>
      </c>
      <c r="Q6" s="16">
        <v>0.71794871794871795</v>
      </c>
      <c r="R6" s="13">
        <v>6</v>
      </c>
    </row>
    <row r="7" spans="1:19" ht="46.5" x14ac:dyDescent="0.35">
      <c r="B7" s="54" t="s">
        <v>47</v>
      </c>
      <c r="C7" s="55">
        <v>254</v>
      </c>
      <c r="D7" s="56">
        <v>1</v>
      </c>
      <c r="E7" s="57">
        <v>0</v>
      </c>
      <c r="F7" s="56">
        <v>0</v>
      </c>
      <c r="G7" s="57">
        <v>254</v>
      </c>
      <c r="H7" s="56">
        <v>1</v>
      </c>
      <c r="I7" s="45"/>
      <c r="J7" s="45"/>
      <c r="K7" s="45"/>
      <c r="M7" s="13" t="s">
        <v>97</v>
      </c>
      <c r="O7" s="32" t="str">
        <v>Enable learners to have access to records about their own careers and enterprise experiences</v>
      </c>
      <c r="P7" s="46">
        <v>0.86440677966101698</v>
      </c>
      <c r="Q7" s="46">
        <v>0.93846153846153835</v>
      </c>
      <c r="R7" s="13">
        <v>5</v>
      </c>
    </row>
    <row r="8" spans="1:19" ht="46.5" x14ac:dyDescent="0.35">
      <c r="B8" s="54" t="s">
        <v>48</v>
      </c>
      <c r="C8" s="55">
        <v>254</v>
      </c>
      <c r="D8" s="56">
        <v>1</v>
      </c>
      <c r="E8" s="57">
        <v>0</v>
      </c>
      <c r="F8" s="56">
        <v>0</v>
      </c>
      <c r="G8" s="57">
        <v>254</v>
      </c>
      <c r="H8" s="56">
        <v>1</v>
      </c>
      <c r="I8" s="45"/>
      <c r="J8" s="45"/>
      <c r="K8" s="45"/>
      <c r="M8" s="13" t="s">
        <v>98</v>
      </c>
      <c r="O8" s="32" t="str">
        <v>Keep records on each learner’s experiences of career and enterprise activity</v>
      </c>
      <c r="P8" s="46">
        <v>0.8813559322033897</v>
      </c>
      <c r="Q8" s="46">
        <v>0.93333333333333324</v>
      </c>
      <c r="R8" s="13">
        <v>4</v>
      </c>
    </row>
    <row r="9" spans="1:19" ht="46.5" x14ac:dyDescent="0.35">
      <c r="B9" s="54" t="s">
        <v>49</v>
      </c>
      <c r="C9" s="55">
        <v>254</v>
      </c>
      <c r="D9" s="56">
        <v>1</v>
      </c>
      <c r="E9" s="57">
        <v>0</v>
      </c>
      <c r="F9" s="56">
        <v>0</v>
      </c>
      <c r="G9" s="57">
        <v>254</v>
      </c>
      <c r="H9" s="56">
        <v>1</v>
      </c>
      <c r="I9" s="45"/>
      <c r="J9" s="45"/>
      <c r="K9" s="45"/>
      <c r="M9" s="13" t="s">
        <v>99</v>
      </c>
      <c r="O9" s="32" t="str">
        <v>Career programme challenges stereotypical thinking (in terms of gender, etc)</v>
      </c>
      <c r="P9" s="58">
        <v>0.11864406779661017</v>
      </c>
      <c r="Q9" s="46">
        <v>0.11282051282051282</v>
      </c>
      <c r="R9" s="13">
        <v>3</v>
      </c>
    </row>
    <row r="10" spans="1:19" ht="46.5" x14ac:dyDescent="0.35">
      <c r="B10" s="54" t="s">
        <v>50</v>
      </c>
      <c r="C10" s="55">
        <v>254</v>
      </c>
      <c r="D10" s="56">
        <v>1</v>
      </c>
      <c r="E10" s="57">
        <v>0</v>
      </c>
      <c r="F10" s="56">
        <v>0</v>
      </c>
      <c r="G10" s="57">
        <v>254</v>
      </c>
      <c r="H10" s="56">
        <v>1</v>
      </c>
      <c r="I10" s="45"/>
      <c r="J10" s="45"/>
      <c r="K10" s="45"/>
      <c r="M10" s="13" t="s">
        <v>100</v>
      </c>
      <c r="O10" s="32" t="str">
        <v>Career programme actively seeks to raise the aspirations of all learners</v>
      </c>
      <c r="P10" s="46">
        <v>0.98305084745762716</v>
      </c>
      <c r="Q10" s="46">
        <v>0.96410256410256412</v>
      </c>
      <c r="R10" s="13">
        <v>2</v>
      </c>
    </row>
    <row r="11" spans="1:19" ht="46.5" x14ac:dyDescent="0.35">
      <c r="B11" s="54" t="s">
        <v>51</v>
      </c>
      <c r="C11" s="55">
        <v>254</v>
      </c>
      <c r="D11" s="56">
        <v>1</v>
      </c>
      <c r="E11" s="57">
        <v>0</v>
      </c>
      <c r="F11" s="56">
        <v>0</v>
      </c>
      <c r="G11" s="57">
        <v>254</v>
      </c>
      <c r="H11" s="56">
        <v>1</v>
      </c>
      <c r="I11" s="45"/>
      <c r="J11" s="45"/>
      <c r="K11" s="45"/>
      <c r="M11" s="13" t="s">
        <v>101</v>
      </c>
      <c r="O11" s="32" t="str">
        <v>Gatsby Benchmark 3 - Addressing the needs of each pupil</v>
      </c>
      <c r="P11" s="46">
        <v>0.99999999999999989</v>
      </c>
      <c r="Q11" s="46">
        <v>0.98461538461538456</v>
      </c>
      <c r="R11" s="13">
        <v>1</v>
      </c>
    </row>
    <row r="12" spans="1:19" ht="46.5" hidden="1" x14ac:dyDescent="0.35">
      <c r="B12" s="54" t="s">
        <v>52</v>
      </c>
      <c r="C12" s="55">
        <v>254</v>
      </c>
      <c r="D12" s="56">
        <v>1</v>
      </c>
      <c r="E12" s="57">
        <v>0</v>
      </c>
      <c r="F12" s="56">
        <v>0</v>
      </c>
      <c r="G12" s="57">
        <v>254</v>
      </c>
      <c r="H12" s="56">
        <v>1</v>
      </c>
      <c r="I12" s="45"/>
      <c r="J12" s="45"/>
      <c r="K12" s="45"/>
    </row>
    <row r="13" spans="1:19" ht="46.5" hidden="1" x14ac:dyDescent="0.35">
      <c r="B13" s="59" t="s">
        <v>53</v>
      </c>
      <c r="C13" s="60">
        <v>254</v>
      </c>
      <c r="D13" s="61">
        <v>1</v>
      </c>
      <c r="E13" s="62">
        <v>0</v>
      </c>
      <c r="F13" s="61">
        <v>0</v>
      </c>
      <c r="G13" s="62">
        <v>254</v>
      </c>
      <c r="H13" s="61">
        <v>1</v>
      </c>
      <c r="I13" s="45"/>
      <c r="J13" s="45"/>
      <c r="K13" s="45"/>
    </row>
    <row r="14" spans="1:19" hidden="1" x14ac:dyDescent="0.35">
      <c r="B14" s="45"/>
      <c r="C14" s="45"/>
      <c r="D14" s="45"/>
      <c r="E14" s="45"/>
      <c r="F14" s="45"/>
      <c r="G14" s="45"/>
      <c r="H14" s="45"/>
      <c r="I14" s="45"/>
      <c r="J14" s="45"/>
      <c r="K14" s="45"/>
    </row>
    <row r="15" spans="1:19" ht="17.399999999999999" hidden="1" customHeight="1" x14ac:dyDescent="0.35">
      <c r="B15" s="121" t="s">
        <v>54</v>
      </c>
      <c r="C15" s="121"/>
      <c r="D15" s="121"/>
      <c r="E15" s="121"/>
      <c r="F15" s="121"/>
      <c r="G15" s="121"/>
      <c r="H15" s="45"/>
      <c r="I15" s="45"/>
      <c r="J15" s="45"/>
      <c r="K15" s="45"/>
    </row>
    <row r="16" spans="1:19" ht="15.65" hidden="1" customHeight="1" x14ac:dyDescent="0.35">
      <c r="B16" s="122" t="s">
        <v>0</v>
      </c>
      <c r="C16" s="122"/>
      <c r="D16" s="122"/>
      <c r="E16" s="124" t="s">
        <v>13</v>
      </c>
      <c r="F16" s="125"/>
      <c r="G16" s="126" t="s">
        <v>12</v>
      </c>
      <c r="H16" s="45"/>
      <c r="I16" s="45"/>
      <c r="J16" s="45"/>
      <c r="K16" s="45"/>
    </row>
    <row r="17" spans="1:18" ht="108.5" hidden="1" x14ac:dyDescent="0.35">
      <c r="B17" s="123"/>
      <c r="C17" s="123"/>
      <c r="D17" s="123"/>
      <c r="E17" s="47" t="s">
        <v>14</v>
      </c>
      <c r="F17" s="48" t="s">
        <v>15</v>
      </c>
      <c r="G17" s="127"/>
      <c r="H17" s="47" t="s">
        <v>14</v>
      </c>
      <c r="I17" s="48" t="s">
        <v>15</v>
      </c>
      <c r="J17" s="45"/>
      <c r="K17" s="45"/>
    </row>
    <row r="18" spans="1:18" ht="15" hidden="1" customHeight="1" x14ac:dyDescent="0.35">
      <c r="B18" s="117" t="s">
        <v>35</v>
      </c>
      <c r="C18" s="117" t="s">
        <v>43</v>
      </c>
      <c r="D18" s="50" t="s">
        <v>25</v>
      </c>
      <c r="E18" s="51">
        <v>0</v>
      </c>
      <c r="F18" s="63">
        <v>3</v>
      </c>
      <c r="G18" s="63">
        <v>3</v>
      </c>
      <c r="H18" s="45"/>
      <c r="I18" s="45"/>
      <c r="J18" s="45"/>
      <c r="K18" s="45"/>
    </row>
    <row r="19" spans="1:18" ht="31" hidden="1" x14ac:dyDescent="0.35">
      <c r="B19" s="118"/>
      <c r="C19" s="119"/>
      <c r="D19" s="64" t="s">
        <v>29</v>
      </c>
      <c r="E19" s="65">
        <v>0</v>
      </c>
      <c r="F19" s="66">
        <v>1.5384615384615385E-2</v>
      </c>
      <c r="G19" s="66">
        <v>1.1811023622047244E-2</v>
      </c>
      <c r="H19" s="45"/>
      <c r="I19" s="45"/>
      <c r="J19" s="45"/>
      <c r="K19" s="45"/>
    </row>
    <row r="20" spans="1:18" ht="15" hidden="1" customHeight="1" x14ac:dyDescent="0.35">
      <c r="B20" s="118"/>
      <c r="C20" s="119" t="s">
        <v>44</v>
      </c>
      <c r="D20" s="54" t="s">
        <v>25</v>
      </c>
      <c r="E20" s="55">
        <v>4</v>
      </c>
      <c r="F20" s="67">
        <v>13</v>
      </c>
      <c r="G20" s="67">
        <v>17</v>
      </c>
      <c r="H20" s="45"/>
      <c r="I20" s="45"/>
      <c r="J20" s="45"/>
      <c r="K20" s="45"/>
      <c r="P20" s="13" t="s">
        <v>14</v>
      </c>
      <c r="Q20" s="13" t="s">
        <v>15</v>
      </c>
    </row>
    <row r="21" spans="1:18" ht="31" hidden="1" x14ac:dyDescent="0.35">
      <c r="A21" s="13" t="s">
        <v>143</v>
      </c>
      <c r="B21" s="118"/>
      <c r="C21" s="119"/>
      <c r="D21" s="64" t="s">
        <v>29</v>
      </c>
      <c r="E21" s="65">
        <v>6.7796610169491525E-2</v>
      </c>
      <c r="F21" s="66">
        <v>6.6666666666666666E-2</v>
      </c>
      <c r="G21" s="66">
        <v>6.6929133858267723E-2</v>
      </c>
      <c r="H21" s="68">
        <f>E21+E23</f>
        <v>0.99999999999999989</v>
      </c>
      <c r="I21" s="68">
        <f>F21+F23</f>
        <v>0.98461538461538456</v>
      </c>
      <c r="J21" s="45"/>
      <c r="K21" s="45"/>
      <c r="O21" s="13" t="str" cm="1">
        <f t="array" ref="O21:O29">_xlfn._xlws.FILTER(A:A,A:A&lt;&gt;"")</f>
        <v>Gatsby Benchmark 3 - Addressing the needs of each pupil</v>
      </c>
      <c r="P21" s="69">
        <v>0.99999999999999989</v>
      </c>
      <c r="Q21" s="69">
        <v>0.98461538461538456</v>
      </c>
      <c r="R21" s="13">
        <v>1</v>
      </c>
    </row>
    <row r="22" spans="1:18" ht="15.5" hidden="1" x14ac:dyDescent="0.35">
      <c r="B22" s="118"/>
      <c r="C22" s="119" t="s">
        <v>45</v>
      </c>
      <c r="D22" s="54" t="s">
        <v>25</v>
      </c>
      <c r="E22" s="55">
        <v>55</v>
      </c>
      <c r="F22" s="67">
        <v>179</v>
      </c>
      <c r="G22" s="67">
        <v>234</v>
      </c>
      <c r="H22" s="45"/>
      <c r="I22" s="45"/>
      <c r="J22" s="45"/>
      <c r="K22" s="45"/>
      <c r="O22" s="13" t="str">
        <v>Career programme actively seeks to raise the aspirations of all learners</v>
      </c>
      <c r="P22" s="69">
        <v>0.98305084745762716</v>
      </c>
      <c r="Q22" s="69">
        <v>0.96410256410256412</v>
      </c>
      <c r="R22" s="13">
        <v>2</v>
      </c>
    </row>
    <row r="23" spans="1:18" ht="31" hidden="1" x14ac:dyDescent="0.35">
      <c r="B23" s="119"/>
      <c r="C23" s="119"/>
      <c r="D23" s="64" t="s">
        <v>29</v>
      </c>
      <c r="E23" s="65">
        <v>0.93220338983050832</v>
      </c>
      <c r="F23" s="66">
        <v>0.91794871794871791</v>
      </c>
      <c r="G23" s="66">
        <v>0.92125984251968507</v>
      </c>
      <c r="H23" s="45"/>
      <c r="I23" s="45"/>
      <c r="J23" s="45"/>
      <c r="K23" s="45"/>
      <c r="O23" s="13" t="str">
        <v>Career programme challenges stereotypical thinking (in terms of gender, etc)</v>
      </c>
      <c r="P23" s="69">
        <f t="shared" ref="P23:P28" si="0">VLOOKUP(O23,A:F,5,FALSE)</f>
        <v>0.11864406779661017</v>
      </c>
      <c r="Q23" s="69">
        <f t="shared" ref="Q23:Q28" si="1">VLOOKUP(O23,A:F,6,FALSE)</f>
        <v>0.11282051282051282</v>
      </c>
      <c r="R23" s="13">
        <v>3</v>
      </c>
    </row>
    <row r="24" spans="1:18" ht="15.5" hidden="1" x14ac:dyDescent="0.35">
      <c r="B24" s="119" t="s">
        <v>12</v>
      </c>
      <c r="C24" s="118"/>
      <c r="D24" s="54" t="s">
        <v>25</v>
      </c>
      <c r="E24" s="55">
        <v>59</v>
      </c>
      <c r="F24" s="67">
        <v>195</v>
      </c>
      <c r="G24" s="67">
        <v>254</v>
      </c>
      <c r="H24" s="45"/>
      <c r="I24" s="45"/>
      <c r="J24" s="45"/>
      <c r="K24" s="45"/>
      <c r="O24" s="13" t="str">
        <v>Keep records on each learner’s experiences of career and enterprise activity</v>
      </c>
      <c r="P24" s="69">
        <f t="shared" si="0"/>
        <v>0.8813559322033897</v>
      </c>
      <c r="Q24" s="69">
        <f t="shared" si="1"/>
        <v>0.93333333333333324</v>
      </c>
      <c r="R24" s="13">
        <v>4</v>
      </c>
    </row>
    <row r="25" spans="1:18" ht="31" hidden="1" x14ac:dyDescent="0.35">
      <c r="B25" s="120"/>
      <c r="C25" s="120"/>
      <c r="D25" s="59" t="s">
        <v>29</v>
      </c>
      <c r="E25" s="70">
        <v>1</v>
      </c>
      <c r="F25" s="61">
        <v>1</v>
      </c>
      <c r="G25" s="61">
        <v>1</v>
      </c>
      <c r="H25" s="45"/>
      <c r="I25" s="45"/>
      <c r="J25" s="45"/>
      <c r="K25" s="45"/>
      <c r="O25" s="13" t="str">
        <v>Enable learners to have access to records about their own careers and enterprise experiences</v>
      </c>
      <c r="P25" s="69">
        <f t="shared" si="0"/>
        <v>0.86440677966101698</v>
      </c>
      <c r="Q25" s="69">
        <f t="shared" si="1"/>
        <v>0.93846153846153835</v>
      </c>
      <c r="R25" s="13">
        <v>5</v>
      </c>
    </row>
    <row r="26" spans="1:18" hidden="1" x14ac:dyDescent="0.35">
      <c r="B26" s="45"/>
      <c r="C26" s="45"/>
      <c r="D26" s="45"/>
      <c r="E26" s="45"/>
      <c r="F26" s="45"/>
      <c r="G26" s="45"/>
      <c r="H26" s="45"/>
      <c r="I26" s="45"/>
      <c r="J26" s="45"/>
      <c r="K26" s="45"/>
      <c r="O26" s="13" t="str">
        <v>Integrate records of learners participation in careers at previous education stages</v>
      </c>
      <c r="P26" s="69">
        <f t="shared" si="0"/>
        <v>0.72881355932203395</v>
      </c>
      <c r="Q26" s="69">
        <f t="shared" si="1"/>
        <v>0.71794871794871795</v>
      </c>
      <c r="R26" s="13">
        <v>6</v>
      </c>
    </row>
    <row r="27" spans="1:18" ht="18" hidden="1" x14ac:dyDescent="0.35">
      <c r="B27" s="121" t="s">
        <v>55</v>
      </c>
      <c r="C27" s="121"/>
      <c r="D27" s="121"/>
      <c r="E27" s="121"/>
      <c r="F27" s="121"/>
      <c r="G27" s="121"/>
      <c r="H27" s="45"/>
      <c r="I27" s="45"/>
      <c r="J27" s="45"/>
      <c r="K27" s="45"/>
      <c r="O27" s="13" t="str">
        <v>Collect and maintain data for each learner on their destinations after they leave</v>
      </c>
      <c r="P27" s="69">
        <f t="shared" si="0"/>
        <v>1</v>
      </c>
      <c r="Q27" s="69">
        <f t="shared" si="1"/>
        <v>0.96923076923076923</v>
      </c>
      <c r="R27" s="13">
        <v>7</v>
      </c>
    </row>
    <row r="28" spans="1:18" ht="15.5" hidden="1" x14ac:dyDescent="0.35">
      <c r="B28" s="122" t="s">
        <v>0</v>
      </c>
      <c r="C28" s="122"/>
      <c r="D28" s="122"/>
      <c r="E28" s="124" t="s">
        <v>13</v>
      </c>
      <c r="F28" s="125"/>
      <c r="G28" s="126" t="s">
        <v>12</v>
      </c>
      <c r="H28" s="45"/>
      <c r="I28" s="45"/>
      <c r="J28" s="45"/>
      <c r="K28" s="45"/>
      <c r="O28" s="13" t="str">
        <v>Share data with the local authority on learner transitions and destinations</v>
      </c>
      <c r="P28" s="69">
        <f t="shared" si="0"/>
        <v>0.94915254237288138</v>
      </c>
      <c r="Q28" s="69">
        <f t="shared" si="1"/>
        <v>0.97435897435897434</v>
      </c>
      <c r="R28" s="13">
        <v>8</v>
      </c>
    </row>
    <row r="29" spans="1:18" ht="44.5" hidden="1" customHeight="1" x14ac:dyDescent="0.35">
      <c r="B29" s="123"/>
      <c r="C29" s="123"/>
      <c r="D29" s="123"/>
      <c r="E29" s="47" t="s">
        <v>14</v>
      </c>
      <c r="F29" s="48" t="s">
        <v>15</v>
      </c>
      <c r="G29" s="127"/>
      <c r="H29" s="47" t="s">
        <v>14</v>
      </c>
      <c r="I29" s="48" t="s">
        <v>15</v>
      </c>
      <c r="J29" s="45"/>
      <c r="K29" s="45"/>
      <c r="O29" s="13" t="str">
        <v>Work proactively with the local authority and careers advisers for SEND learners</v>
      </c>
      <c r="P29" s="69"/>
      <c r="Q29" s="69"/>
    </row>
    <row r="30" spans="1:18" ht="15.65" hidden="1" customHeight="1" x14ac:dyDescent="0.35">
      <c r="B30" s="117" t="s">
        <v>36</v>
      </c>
      <c r="C30" s="117" t="s">
        <v>43</v>
      </c>
      <c r="D30" s="50" t="s">
        <v>25</v>
      </c>
      <c r="E30" s="51">
        <v>1</v>
      </c>
      <c r="F30" s="63">
        <v>7</v>
      </c>
      <c r="G30" s="63">
        <v>8</v>
      </c>
      <c r="H30" s="45"/>
      <c r="I30" s="45"/>
      <c r="J30" s="45"/>
      <c r="K30" s="45"/>
    </row>
    <row r="31" spans="1:18" ht="31" hidden="1" x14ac:dyDescent="0.35">
      <c r="B31" s="118"/>
      <c r="C31" s="119"/>
      <c r="D31" s="64" t="s">
        <v>29</v>
      </c>
      <c r="E31" s="65">
        <v>1.6949152542372881E-2</v>
      </c>
      <c r="F31" s="66">
        <v>3.5897435897435895E-2</v>
      </c>
      <c r="G31" s="66">
        <v>3.1496062992125984E-2</v>
      </c>
      <c r="H31" s="45"/>
      <c r="I31" s="45"/>
      <c r="J31" s="45"/>
      <c r="K31" s="45"/>
    </row>
    <row r="32" spans="1:18" ht="15" hidden="1" customHeight="1" x14ac:dyDescent="0.35">
      <c r="B32" s="118"/>
      <c r="C32" s="119" t="s">
        <v>44</v>
      </c>
      <c r="D32" s="54" t="s">
        <v>25</v>
      </c>
      <c r="E32" s="55">
        <v>7</v>
      </c>
      <c r="F32" s="67">
        <v>22</v>
      </c>
      <c r="G32" s="67">
        <v>29</v>
      </c>
      <c r="H32" s="45"/>
      <c r="I32" s="45"/>
      <c r="J32" s="45"/>
      <c r="K32" s="45"/>
    </row>
    <row r="33" spans="1:11" ht="31" hidden="1" x14ac:dyDescent="0.35">
      <c r="A33" s="13" t="s">
        <v>144</v>
      </c>
      <c r="B33" s="118"/>
      <c r="C33" s="119"/>
      <c r="D33" s="64" t="s">
        <v>29</v>
      </c>
      <c r="E33" s="65">
        <v>0.11864406779661017</v>
      </c>
      <c r="F33" s="66">
        <v>0.11282051282051282</v>
      </c>
      <c r="G33" s="66">
        <v>0.1141732283464567</v>
      </c>
      <c r="H33" s="68">
        <f>E33+E35</f>
        <v>0.98305084745762716</v>
      </c>
      <c r="I33" s="68">
        <f>F33+F35</f>
        <v>0.96410256410256412</v>
      </c>
      <c r="J33" s="45"/>
      <c r="K33" s="45"/>
    </row>
    <row r="34" spans="1:11" ht="15.5" hidden="1" x14ac:dyDescent="0.35">
      <c r="B34" s="118"/>
      <c r="C34" s="119" t="s">
        <v>45</v>
      </c>
      <c r="D34" s="54" t="s">
        <v>25</v>
      </c>
      <c r="E34" s="55">
        <v>51</v>
      </c>
      <c r="F34" s="67">
        <v>166</v>
      </c>
      <c r="G34" s="67">
        <v>217</v>
      </c>
      <c r="H34" s="45"/>
      <c r="I34" s="45"/>
      <c r="J34" s="45"/>
      <c r="K34" s="45"/>
    </row>
    <row r="35" spans="1:11" ht="31" hidden="1" x14ac:dyDescent="0.35">
      <c r="B35" s="119"/>
      <c r="C35" s="119"/>
      <c r="D35" s="64" t="s">
        <v>29</v>
      </c>
      <c r="E35" s="65">
        <v>0.86440677966101698</v>
      </c>
      <c r="F35" s="66">
        <v>0.85128205128205126</v>
      </c>
      <c r="G35" s="66">
        <v>0.85433070866141736</v>
      </c>
      <c r="H35" s="45"/>
      <c r="I35" s="45"/>
      <c r="J35" s="45"/>
      <c r="K35" s="45"/>
    </row>
    <row r="36" spans="1:11" ht="15" hidden="1" customHeight="1" x14ac:dyDescent="0.35">
      <c r="B36" s="119" t="s">
        <v>12</v>
      </c>
      <c r="C36" s="118"/>
      <c r="D36" s="54" t="s">
        <v>25</v>
      </c>
      <c r="E36" s="55">
        <v>59</v>
      </c>
      <c r="F36" s="67">
        <v>195</v>
      </c>
      <c r="G36" s="67">
        <v>254</v>
      </c>
      <c r="H36" s="45"/>
      <c r="I36" s="45"/>
      <c r="J36" s="45"/>
      <c r="K36" s="45"/>
    </row>
    <row r="37" spans="1:11" ht="31" hidden="1" x14ac:dyDescent="0.35">
      <c r="B37" s="120"/>
      <c r="C37" s="120"/>
      <c r="D37" s="59" t="s">
        <v>29</v>
      </c>
      <c r="E37" s="70">
        <v>1</v>
      </c>
      <c r="F37" s="61">
        <v>1</v>
      </c>
      <c r="G37" s="61">
        <v>1</v>
      </c>
      <c r="H37" s="45"/>
      <c r="I37" s="45"/>
      <c r="J37" s="45"/>
      <c r="K37" s="45"/>
    </row>
    <row r="38" spans="1:11" hidden="1" x14ac:dyDescent="0.35">
      <c r="B38" s="45"/>
      <c r="C38" s="45"/>
      <c r="D38" s="45"/>
      <c r="E38" s="45"/>
      <c r="F38" s="45"/>
      <c r="G38" s="45"/>
      <c r="H38" s="45"/>
      <c r="I38" s="45"/>
      <c r="J38" s="45"/>
      <c r="K38" s="45"/>
    </row>
    <row r="39" spans="1:11" ht="18" hidden="1" x14ac:dyDescent="0.35">
      <c r="B39" s="121" t="s">
        <v>56</v>
      </c>
      <c r="C39" s="121"/>
      <c r="D39" s="121"/>
      <c r="E39" s="121"/>
      <c r="F39" s="121"/>
      <c r="G39" s="121"/>
      <c r="H39" s="45"/>
      <c r="I39" s="45"/>
      <c r="J39" s="45"/>
      <c r="K39" s="45"/>
    </row>
    <row r="40" spans="1:11" ht="15.5" hidden="1" x14ac:dyDescent="0.35">
      <c r="B40" s="122" t="s">
        <v>0</v>
      </c>
      <c r="C40" s="122"/>
      <c r="D40" s="122"/>
      <c r="E40" s="124" t="s">
        <v>13</v>
      </c>
      <c r="F40" s="125"/>
      <c r="G40" s="126" t="s">
        <v>12</v>
      </c>
      <c r="H40" s="45"/>
      <c r="I40" s="45"/>
      <c r="J40" s="45"/>
      <c r="K40" s="45"/>
    </row>
    <row r="41" spans="1:11" ht="108.5" hidden="1" x14ac:dyDescent="0.35">
      <c r="B41" s="123"/>
      <c r="C41" s="123"/>
      <c r="D41" s="123"/>
      <c r="E41" s="47" t="s">
        <v>14</v>
      </c>
      <c r="F41" s="48" t="s">
        <v>15</v>
      </c>
      <c r="G41" s="127"/>
      <c r="H41" s="45"/>
    </row>
    <row r="42" spans="1:11" ht="15.5" hidden="1" x14ac:dyDescent="0.35">
      <c r="B42" s="117" t="s">
        <v>37</v>
      </c>
      <c r="C42" s="117" t="s">
        <v>26</v>
      </c>
      <c r="D42" s="50" t="s">
        <v>25</v>
      </c>
      <c r="E42" s="51">
        <v>52</v>
      </c>
      <c r="F42" s="63">
        <v>182</v>
      </c>
      <c r="G42" s="63">
        <v>234</v>
      </c>
      <c r="H42" s="45"/>
    </row>
    <row r="43" spans="1:11" ht="31" hidden="1" x14ac:dyDescent="0.35">
      <c r="A43" s="13" t="s">
        <v>145</v>
      </c>
      <c r="B43" s="118"/>
      <c r="C43" s="119"/>
      <c r="D43" s="64" t="s">
        <v>29</v>
      </c>
      <c r="E43" s="65">
        <v>0.8813559322033897</v>
      </c>
      <c r="F43" s="66">
        <v>0.93333333333333324</v>
      </c>
      <c r="G43" s="66">
        <v>0.92125984251968507</v>
      </c>
      <c r="H43" s="45"/>
    </row>
    <row r="44" spans="1:11" ht="15.5" hidden="1" x14ac:dyDescent="0.35">
      <c r="A44" s="13" t="s">
        <v>0</v>
      </c>
      <c r="B44" s="118"/>
      <c r="C44" s="119" t="s">
        <v>27</v>
      </c>
      <c r="D44" s="54" t="s">
        <v>25</v>
      </c>
      <c r="E44" s="55">
        <v>7</v>
      </c>
      <c r="F44" s="67">
        <v>13</v>
      </c>
      <c r="G44" s="67">
        <v>20</v>
      </c>
      <c r="H44" s="45"/>
    </row>
    <row r="45" spans="1:11" ht="46" hidden="1" customHeight="1" x14ac:dyDescent="0.35">
      <c r="A45" s="13" t="s">
        <v>0</v>
      </c>
      <c r="B45" s="119"/>
      <c r="C45" s="119"/>
      <c r="D45" s="64" t="s">
        <v>29</v>
      </c>
      <c r="E45" s="65">
        <v>0.11864406779661017</v>
      </c>
      <c r="F45" s="66">
        <v>6.6666666666666666E-2</v>
      </c>
      <c r="G45" s="66">
        <v>7.874015748031496E-2</v>
      </c>
      <c r="H45" s="45"/>
    </row>
    <row r="46" spans="1:11" ht="15.65" hidden="1" customHeight="1" x14ac:dyDescent="0.35">
      <c r="A46" s="13" t="s">
        <v>0</v>
      </c>
      <c r="B46" s="119" t="s">
        <v>12</v>
      </c>
      <c r="C46" s="118"/>
      <c r="D46" s="54" t="s">
        <v>25</v>
      </c>
      <c r="E46" s="55">
        <v>59</v>
      </c>
      <c r="F46" s="67">
        <v>195</v>
      </c>
      <c r="G46" s="67">
        <v>254</v>
      </c>
      <c r="H46" s="45"/>
    </row>
    <row r="47" spans="1:11" ht="31" hidden="1" x14ac:dyDescent="0.35">
      <c r="A47" s="13" t="s">
        <v>0</v>
      </c>
      <c r="B47" s="120"/>
      <c r="C47" s="120"/>
      <c r="D47" s="59" t="s">
        <v>29</v>
      </c>
      <c r="E47" s="70">
        <v>1</v>
      </c>
      <c r="F47" s="61">
        <v>1</v>
      </c>
      <c r="G47" s="61">
        <v>1</v>
      </c>
      <c r="H47" s="45"/>
    </row>
    <row r="48" spans="1:11" ht="15" hidden="1" customHeight="1" x14ac:dyDescent="0.35">
      <c r="A48" s="13" t="s">
        <v>0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</row>
    <row r="49" spans="1:11" ht="18" hidden="1" x14ac:dyDescent="0.35">
      <c r="A49" s="13" t="s">
        <v>0</v>
      </c>
      <c r="B49" s="121" t="s">
        <v>57</v>
      </c>
      <c r="C49" s="121"/>
      <c r="D49" s="121"/>
      <c r="E49" s="121"/>
      <c r="F49" s="121"/>
      <c r="G49" s="121"/>
      <c r="H49" s="45"/>
      <c r="I49" s="45"/>
      <c r="J49" s="45"/>
      <c r="K49" s="45"/>
    </row>
    <row r="50" spans="1:11" ht="15.5" hidden="1" x14ac:dyDescent="0.35">
      <c r="A50" s="13" t="s">
        <v>0</v>
      </c>
      <c r="B50" s="122" t="s">
        <v>0</v>
      </c>
      <c r="C50" s="122"/>
      <c r="D50" s="122"/>
      <c r="E50" s="124" t="s">
        <v>13</v>
      </c>
      <c r="F50" s="125"/>
      <c r="G50" s="126" t="s">
        <v>12</v>
      </c>
      <c r="H50" s="45"/>
      <c r="I50" s="45"/>
      <c r="J50" s="45"/>
      <c r="K50" s="45"/>
    </row>
    <row r="51" spans="1:11" ht="108.5" hidden="1" x14ac:dyDescent="0.35">
      <c r="A51" s="13" t="s">
        <v>0</v>
      </c>
      <c r="B51" s="123"/>
      <c r="C51" s="123"/>
      <c r="D51" s="123"/>
      <c r="E51" s="47" t="s">
        <v>14</v>
      </c>
      <c r="F51" s="48" t="s">
        <v>15</v>
      </c>
      <c r="G51" s="127"/>
      <c r="H51" s="45"/>
      <c r="I51" s="45"/>
      <c r="J51" s="45"/>
      <c r="K51" s="45"/>
    </row>
    <row r="52" spans="1:11" ht="15.5" hidden="1" x14ac:dyDescent="0.35">
      <c r="A52" s="13" t="s">
        <v>0</v>
      </c>
      <c r="B52" s="117" t="s">
        <v>38</v>
      </c>
      <c r="C52" s="117" t="s">
        <v>26</v>
      </c>
      <c r="D52" s="50" t="s">
        <v>25</v>
      </c>
      <c r="E52" s="51">
        <v>51</v>
      </c>
      <c r="F52" s="63">
        <v>183</v>
      </c>
      <c r="G52" s="63">
        <v>234</v>
      </c>
      <c r="H52" s="45"/>
      <c r="I52" s="45"/>
      <c r="J52" s="45"/>
      <c r="K52" s="45"/>
    </row>
    <row r="53" spans="1:11" ht="31" hidden="1" x14ac:dyDescent="0.35">
      <c r="A53" s="13" t="s">
        <v>146</v>
      </c>
      <c r="B53" s="118"/>
      <c r="C53" s="119"/>
      <c r="D53" s="64" t="s">
        <v>29</v>
      </c>
      <c r="E53" s="65">
        <v>0.86440677966101698</v>
      </c>
      <c r="F53" s="66">
        <v>0.93846153846153835</v>
      </c>
      <c r="G53" s="66">
        <v>0.92125984251968507</v>
      </c>
      <c r="H53" s="45"/>
      <c r="I53" s="45"/>
      <c r="J53" s="45"/>
      <c r="K53" s="45"/>
    </row>
    <row r="54" spans="1:11" ht="15.5" hidden="1" x14ac:dyDescent="0.35">
      <c r="A54" s="13" t="s">
        <v>0</v>
      </c>
      <c r="B54" s="118"/>
      <c r="C54" s="119" t="s">
        <v>27</v>
      </c>
      <c r="D54" s="54" t="s">
        <v>25</v>
      </c>
      <c r="E54" s="55">
        <v>8</v>
      </c>
      <c r="F54" s="67">
        <v>8</v>
      </c>
      <c r="G54" s="67">
        <v>16</v>
      </c>
      <c r="H54" s="45"/>
      <c r="I54" s="45"/>
      <c r="J54" s="45"/>
      <c r="K54" s="45"/>
    </row>
    <row r="55" spans="1:11" ht="31" hidden="1" x14ac:dyDescent="0.35">
      <c r="A55" s="13" t="s">
        <v>0</v>
      </c>
      <c r="B55" s="118"/>
      <c r="C55" s="119"/>
      <c r="D55" s="64" t="s">
        <v>29</v>
      </c>
      <c r="E55" s="65">
        <v>0.13559322033898305</v>
      </c>
      <c r="F55" s="66">
        <v>4.1025641025641019E-2</v>
      </c>
      <c r="G55" s="66">
        <v>6.2992125984251968E-2</v>
      </c>
      <c r="H55" s="45"/>
      <c r="I55" s="45"/>
      <c r="J55" s="45"/>
      <c r="K55" s="45"/>
    </row>
    <row r="56" spans="1:11" ht="15.5" hidden="1" x14ac:dyDescent="0.35">
      <c r="A56" s="13" t="s">
        <v>0</v>
      </c>
      <c r="B56" s="118"/>
      <c r="C56" s="119" t="s">
        <v>28</v>
      </c>
      <c r="D56" s="54" t="s">
        <v>25</v>
      </c>
      <c r="E56" s="55">
        <v>0</v>
      </c>
      <c r="F56" s="67">
        <v>4</v>
      </c>
      <c r="G56" s="67">
        <v>4</v>
      </c>
      <c r="H56" s="45"/>
      <c r="I56" s="45"/>
      <c r="J56" s="45"/>
      <c r="K56" s="45"/>
    </row>
    <row r="57" spans="1:11" ht="31" hidden="1" x14ac:dyDescent="0.35">
      <c r="A57" s="13" t="s">
        <v>0</v>
      </c>
      <c r="B57" s="119"/>
      <c r="C57" s="119"/>
      <c r="D57" s="64" t="s">
        <v>29</v>
      </c>
      <c r="E57" s="65">
        <v>0</v>
      </c>
      <c r="F57" s="66">
        <v>2.0512820512820509E-2</v>
      </c>
      <c r="G57" s="66">
        <v>1.5748031496062992E-2</v>
      </c>
      <c r="H57" s="45"/>
      <c r="I57" s="45"/>
      <c r="J57" s="45"/>
      <c r="K57" s="45"/>
    </row>
    <row r="58" spans="1:11" ht="49.5" hidden="1" customHeight="1" x14ac:dyDescent="0.35">
      <c r="A58" s="13" t="s">
        <v>0</v>
      </c>
      <c r="B58" s="119" t="s">
        <v>12</v>
      </c>
      <c r="C58" s="118"/>
      <c r="D58" s="54" t="s">
        <v>25</v>
      </c>
      <c r="E58" s="55">
        <v>59</v>
      </c>
      <c r="F58" s="67">
        <v>195</v>
      </c>
      <c r="G58" s="67">
        <v>254</v>
      </c>
      <c r="H58" s="45"/>
      <c r="I58" s="45"/>
      <c r="J58" s="45"/>
      <c r="K58" s="45"/>
    </row>
    <row r="59" spans="1:11" ht="15.65" hidden="1" customHeight="1" x14ac:dyDescent="0.35">
      <c r="A59" s="13" t="s">
        <v>0</v>
      </c>
      <c r="B59" s="120"/>
      <c r="C59" s="120"/>
      <c r="D59" s="59" t="s">
        <v>29</v>
      </c>
      <c r="E59" s="70">
        <v>1</v>
      </c>
      <c r="F59" s="61">
        <v>1</v>
      </c>
      <c r="G59" s="61">
        <v>1</v>
      </c>
      <c r="H59" s="45"/>
      <c r="I59" s="45"/>
      <c r="J59" s="45"/>
      <c r="K59" s="45"/>
    </row>
    <row r="60" spans="1:11" hidden="1" x14ac:dyDescent="0.35">
      <c r="A60" s="13" t="s">
        <v>0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</row>
    <row r="61" spans="1:11" ht="15" hidden="1" customHeight="1" x14ac:dyDescent="0.35">
      <c r="A61" s="13" t="s">
        <v>0</v>
      </c>
      <c r="B61" s="121" t="s">
        <v>58</v>
      </c>
      <c r="C61" s="121"/>
      <c r="D61" s="121"/>
      <c r="E61" s="121"/>
      <c r="F61" s="121"/>
      <c r="G61" s="121"/>
      <c r="H61" s="45"/>
      <c r="I61" s="45"/>
      <c r="J61" s="45"/>
      <c r="K61" s="45"/>
    </row>
    <row r="62" spans="1:11" ht="15.5" hidden="1" x14ac:dyDescent="0.35">
      <c r="A62" s="13" t="s">
        <v>0</v>
      </c>
      <c r="B62" s="122" t="s">
        <v>0</v>
      </c>
      <c r="C62" s="122"/>
      <c r="D62" s="122"/>
      <c r="E62" s="124" t="s">
        <v>13</v>
      </c>
      <c r="F62" s="125"/>
      <c r="G62" s="126" t="s">
        <v>12</v>
      </c>
      <c r="H62" s="45"/>
      <c r="I62" s="45"/>
      <c r="J62" s="45"/>
      <c r="K62" s="45"/>
    </row>
    <row r="63" spans="1:11" ht="108.5" hidden="1" x14ac:dyDescent="0.35">
      <c r="A63" s="13" t="s">
        <v>0</v>
      </c>
      <c r="B63" s="123"/>
      <c r="C63" s="123"/>
      <c r="D63" s="123"/>
      <c r="E63" s="47" t="s">
        <v>14</v>
      </c>
      <c r="F63" s="48" t="s">
        <v>15</v>
      </c>
      <c r="G63" s="127"/>
      <c r="H63" s="45"/>
      <c r="I63" s="45"/>
      <c r="J63" s="45"/>
      <c r="K63" s="45"/>
    </row>
    <row r="64" spans="1:11" ht="15.5" hidden="1" x14ac:dyDescent="0.35">
      <c r="A64" s="13" t="s">
        <v>0</v>
      </c>
      <c r="B64" s="117" t="s">
        <v>39</v>
      </c>
      <c r="C64" s="117" t="s">
        <v>26</v>
      </c>
      <c r="D64" s="50" t="s">
        <v>25</v>
      </c>
      <c r="E64" s="51">
        <v>43</v>
      </c>
      <c r="F64" s="63">
        <v>140</v>
      </c>
      <c r="G64" s="63">
        <v>183</v>
      </c>
      <c r="H64" s="45"/>
      <c r="I64" s="45"/>
      <c r="J64" s="45"/>
      <c r="K64" s="45"/>
    </row>
    <row r="65" spans="1:11" ht="31" hidden="1" x14ac:dyDescent="0.35">
      <c r="A65" s="13" t="s">
        <v>147</v>
      </c>
      <c r="B65" s="118"/>
      <c r="C65" s="119"/>
      <c r="D65" s="64" t="s">
        <v>29</v>
      </c>
      <c r="E65" s="65">
        <v>0.72881355932203395</v>
      </c>
      <c r="F65" s="66">
        <v>0.71794871794871795</v>
      </c>
      <c r="G65" s="66">
        <v>0.72047244094488194</v>
      </c>
      <c r="H65" s="45"/>
      <c r="I65" s="45"/>
      <c r="J65" s="45"/>
      <c r="K65" s="45"/>
    </row>
    <row r="66" spans="1:11" ht="15.5" hidden="1" x14ac:dyDescent="0.35">
      <c r="A66" s="13" t="s">
        <v>0</v>
      </c>
      <c r="B66" s="118"/>
      <c r="C66" s="119" t="s">
        <v>27</v>
      </c>
      <c r="D66" s="54" t="s">
        <v>25</v>
      </c>
      <c r="E66" s="55">
        <v>15</v>
      </c>
      <c r="F66" s="67">
        <v>52</v>
      </c>
      <c r="G66" s="67">
        <v>67</v>
      </c>
      <c r="H66" s="45"/>
      <c r="I66" s="45"/>
      <c r="J66" s="45"/>
      <c r="K66" s="45"/>
    </row>
    <row r="67" spans="1:11" ht="31" hidden="1" x14ac:dyDescent="0.35">
      <c r="A67" s="13" t="s">
        <v>0</v>
      </c>
      <c r="B67" s="118"/>
      <c r="C67" s="119"/>
      <c r="D67" s="64" t="s">
        <v>29</v>
      </c>
      <c r="E67" s="65">
        <v>0.25423728813559321</v>
      </c>
      <c r="F67" s="66">
        <v>0.26666666666666666</v>
      </c>
      <c r="G67" s="66">
        <v>0.26377952755905509</v>
      </c>
      <c r="H67" s="45"/>
      <c r="I67" s="45"/>
      <c r="J67" s="45"/>
      <c r="K67" s="45"/>
    </row>
    <row r="68" spans="1:11" ht="15.5" hidden="1" x14ac:dyDescent="0.35">
      <c r="A68" s="13" t="s">
        <v>0</v>
      </c>
      <c r="B68" s="118"/>
      <c r="C68" s="119" t="s">
        <v>28</v>
      </c>
      <c r="D68" s="54" t="s">
        <v>25</v>
      </c>
      <c r="E68" s="55">
        <v>1</v>
      </c>
      <c r="F68" s="67">
        <v>3</v>
      </c>
      <c r="G68" s="67">
        <v>4</v>
      </c>
      <c r="H68" s="45"/>
      <c r="I68" s="45"/>
      <c r="J68" s="45"/>
      <c r="K68" s="45"/>
    </row>
    <row r="69" spans="1:11" ht="31" hidden="1" x14ac:dyDescent="0.35">
      <c r="A69" s="13" t="s">
        <v>0</v>
      </c>
      <c r="B69" s="119"/>
      <c r="C69" s="119"/>
      <c r="D69" s="64" t="s">
        <v>29</v>
      </c>
      <c r="E69" s="65">
        <v>1.6949152542372881E-2</v>
      </c>
      <c r="F69" s="66">
        <v>1.5384615384615385E-2</v>
      </c>
      <c r="G69" s="66">
        <v>1.5748031496062992E-2</v>
      </c>
      <c r="H69" s="45"/>
      <c r="I69" s="45"/>
      <c r="J69" s="45"/>
      <c r="K69" s="45"/>
    </row>
    <row r="70" spans="1:11" ht="66" hidden="1" customHeight="1" x14ac:dyDescent="0.35">
      <c r="A70" s="13" t="s">
        <v>0</v>
      </c>
      <c r="B70" s="119" t="s">
        <v>12</v>
      </c>
      <c r="C70" s="118"/>
      <c r="D70" s="54" t="s">
        <v>25</v>
      </c>
      <c r="E70" s="55">
        <v>59</v>
      </c>
      <c r="F70" s="67">
        <v>195</v>
      </c>
      <c r="G70" s="67">
        <v>254</v>
      </c>
      <c r="H70" s="45"/>
      <c r="I70" s="45"/>
      <c r="J70" s="45"/>
      <c r="K70" s="45"/>
    </row>
    <row r="71" spans="1:11" ht="15.65" hidden="1" customHeight="1" x14ac:dyDescent="0.35">
      <c r="A71" s="13" t="s">
        <v>0</v>
      </c>
      <c r="B71" s="120"/>
      <c r="C71" s="120"/>
      <c r="D71" s="59" t="s">
        <v>29</v>
      </c>
      <c r="E71" s="70">
        <v>1</v>
      </c>
      <c r="F71" s="61">
        <v>1</v>
      </c>
      <c r="G71" s="61">
        <v>1</v>
      </c>
      <c r="H71" s="45"/>
      <c r="I71" s="45"/>
      <c r="J71" s="45"/>
      <c r="K71" s="45"/>
    </row>
    <row r="72" spans="1:11" hidden="1" x14ac:dyDescent="0.35">
      <c r="A72" s="13" t="s">
        <v>0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</row>
    <row r="73" spans="1:11" ht="15" hidden="1" customHeight="1" x14ac:dyDescent="0.35">
      <c r="A73" s="13" t="s">
        <v>0</v>
      </c>
      <c r="B73" s="121" t="s">
        <v>59</v>
      </c>
      <c r="C73" s="121"/>
      <c r="D73" s="121"/>
      <c r="E73" s="121"/>
      <c r="F73" s="121"/>
      <c r="G73" s="121"/>
      <c r="H73" s="45"/>
      <c r="I73" s="45"/>
      <c r="J73" s="45"/>
      <c r="K73" s="45"/>
    </row>
    <row r="74" spans="1:11" ht="15.5" hidden="1" x14ac:dyDescent="0.35">
      <c r="A74" s="13" t="s">
        <v>0</v>
      </c>
      <c r="B74" s="122" t="s">
        <v>0</v>
      </c>
      <c r="C74" s="122"/>
      <c r="D74" s="122"/>
      <c r="E74" s="124" t="s">
        <v>13</v>
      </c>
      <c r="F74" s="125"/>
      <c r="G74" s="126" t="s">
        <v>12</v>
      </c>
      <c r="H74" s="45"/>
      <c r="I74" s="45"/>
      <c r="J74" s="45"/>
      <c r="K74" s="45"/>
    </row>
    <row r="75" spans="1:11" ht="108.5" hidden="1" x14ac:dyDescent="0.35">
      <c r="A75" s="13" t="s">
        <v>0</v>
      </c>
      <c r="B75" s="123"/>
      <c r="C75" s="123"/>
      <c r="D75" s="123"/>
      <c r="E75" s="47" t="s">
        <v>14</v>
      </c>
      <c r="F75" s="48" t="s">
        <v>15</v>
      </c>
      <c r="G75" s="127"/>
      <c r="H75" s="45"/>
      <c r="I75" s="45"/>
      <c r="J75" s="45"/>
      <c r="K75" s="45"/>
    </row>
    <row r="76" spans="1:11" ht="15.5" hidden="1" x14ac:dyDescent="0.35">
      <c r="A76" s="13" t="s">
        <v>0</v>
      </c>
      <c r="B76" s="117" t="s">
        <v>40</v>
      </c>
      <c r="C76" s="117" t="s">
        <v>26</v>
      </c>
      <c r="D76" s="50" t="s">
        <v>25</v>
      </c>
      <c r="E76" s="51">
        <v>59</v>
      </c>
      <c r="F76" s="63">
        <v>189</v>
      </c>
      <c r="G76" s="63">
        <v>248</v>
      </c>
      <c r="H76" s="45"/>
      <c r="I76" s="45"/>
      <c r="J76" s="45"/>
      <c r="K76" s="45"/>
    </row>
    <row r="77" spans="1:11" ht="31" hidden="1" x14ac:dyDescent="0.35">
      <c r="A77" s="13" t="s">
        <v>148</v>
      </c>
      <c r="B77" s="118"/>
      <c r="C77" s="119"/>
      <c r="D77" s="64" t="s">
        <v>29</v>
      </c>
      <c r="E77" s="65">
        <v>1</v>
      </c>
      <c r="F77" s="66">
        <v>0.96923076923076923</v>
      </c>
      <c r="G77" s="66">
        <v>0.97637795275590544</v>
      </c>
      <c r="H77" s="45"/>
      <c r="I77" s="45"/>
      <c r="J77" s="45"/>
      <c r="K77" s="45"/>
    </row>
    <row r="78" spans="1:11" ht="15.5" hidden="1" x14ac:dyDescent="0.35">
      <c r="A78" s="13" t="s">
        <v>0</v>
      </c>
      <c r="B78" s="118"/>
      <c r="C78" s="119" t="s">
        <v>27</v>
      </c>
      <c r="D78" s="54" t="s">
        <v>25</v>
      </c>
      <c r="E78" s="55">
        <v>0</v>
      </c>
      <c r="F78" s="67">
        <v>4</v>
      </c>
      <c r="G78" s="67">
        <v>4</v>
      </c>
      <c r="H78" s="45"/>
      <c r="I78" s="45"/>
      <c r="J78" s="45"/>
      <c r="K78" s="45"/>
    </row>
    <row r="79" spans="1:11" ht="31" hidden="1" x14ac:dyDescent="0.35">
      <c r="A79" s="13" t="s">
        <v>0</v>
      </c>
      <c r="B79" s="118"/>
      <c r="C79" s="119"/>
      <c r="D79" s="64" t="s">
        <v>29</v>
      </c>
      <c r="E79" s="65">
        <v>0</v>
      </c>
      <c r="F79" s="66">
        <v>2.0512820512820509E-2</v>
      </c>
      <c r="G79" s="66">
        <v>1.5748031496062992E-2</v>
      </c>
      <c r="H79" s="45"/>
      <c r="I79" s="45"/>
      <c r="J79" s="45"/>
      <c r="K79" s="45"/>
    </row>
    <row r="80" spans="1:11" ht="15.5" hidden="1" x14ac:dyDescent="0.35">
      <c r="A80" s="13" t="s">
        <v>0</v>
      </c>
      <c r="B80" s="118"/>
      <c r="C80" s="119" t="s">
        <v>28</v>
      </c>
      <c r="D80" s="54" t="s">
        <v>25</v>
      </c>
      <c r="E80" s="55">
        <v>0</v>
      </c>
      <c r="F80" s="67">
        <v>2</v>
      </c>
      <c r="G80" s="67">
        <v>2</v>
      </c>
      <c r="H80" s="45"/>
      <c r="I80" s="45"/>
      <c r="J80" s="45"/>
      <c r="K80" s="45"/>
    </row>
    <row r="81" spans="1:11" ht="31" hidden="1" x14ac:dyDescent="0.35">
      <c r="A81" s="13" t="s">
        <v>0</v>
      </c>
      <c r="B81" s="119"/>
      <c r="C81" s="119"/>
      <c r="D81" s="64" t="s">
        <v>29</v>
      </c>
      <c r="E81" s="65">
        <v>0</v>
      </c>
      <c r="F81" s="66">
        <v>1.0256410256410255E-2</v>
      </c>
      <c r="G81" s="66">
        <v>7.874015748031496E-3</v>
      </c>
      <c r="H81" s="45"/>
      <c r="I81" s="45"/>
      <c r="J81" s="45"/>
      <c r="K81" s="45"/>
    </row>
    <row r="82" spans="1:11" ht="15.5" hidden="1" x14ac:dyDescent="0.35">
      <c r="A82" s="13" t="s">
        <v>0</v>
      </c>
      <c r="B82" s="119" t="s">
        <v>12</v>
      </c>
      <c r="C82" s="118"/>
      <c r="D82" s="54" t="s">
        <v>25</v>
      </c>
      <c r="E82" s="55">
        <v>59</v>
      </c>
      <c r="F82" s="67">
        <v>195</v>
      </c>
      <c r="G82" s="67">
        <v>254</v>
      </c>
      <c r="H82" s="45"/>
      <c r="I82" s="45"/>
      <c r="J82" s="45"/>
      <c r="K82" s="45"/>
    </row>
    <row r="83" spans="1:11" ht="33" hidden="1" customHeight="1" x14ac:dyDescent="0.35">
      <c r="A83" s="13" t="s">
        <v>0</v>
      </c>
      <c r="B83" s="120"/>
      <c r="C83" s="120"/>
      <c r="D83" s="59" t="s">
        <v>29</v>
      </c>
      <c r="E83" s="70">
        <v>1</v>
      </c>
      <c r="F83" s="61">
        <v>1</v>
      </c>
      <c r="G83" s="61">
        <v>1</v>
      </c>
      <c r="H83" s="45"/>
      <c r="I83" s="45"/>
      <c r="J83" s="45"/>
      <c r="K83" s="45"/>
    </row>
    <row r="84" spans="1:11" ht="15.65" hidden="1" customHeight="1" x14ac:dyDescent="0.35">
      <c r="A84" s="13" t="s">
        <v>0</v>
      </c>
      <c r="B84" s="45"/>
      <c r="C84" s="45"/>
      <c r="D84" s="45"/>
      <c r="E84" s="45"/>
      <c r="F84" s="45"/>
      <c r="G84" s="45"/>
      <c r="H84" s="45"/>
      <c r="I84" s="45"/>
      <c r="J84" s="45"/>
      <c r="K84" s="45"/>
    </row>
    <row r="85" spans="1:11" ht="18" hidden="1" x14ac:dyDescent="0.35">
      <c r="A85" s="13" t="s">
        <v>0</v>
      </c>
      <c r="B85" s="121" t="s">
        <v>60</v>
      </c>
      <c r="C85" s="121"/>
      <c r="D85" s="121"/>
      <c r="E85" s="121"/>
      <c r="F85" s="121"/>
      <c r="G85" s="121"/>
      <c r="H85" s="45"/>
      <c r="I85" s="45"/>
      <c r="J85" s="45"/>
      <c r="K85" s="45"/>
    </row>
    <row r="86" spans="1:11" ht="15" hidden="1" customHeight="1" x14ac:dyDescent="0.35">
      <c r="A86" s="13" t="s">
        <v>0</v>
      </c>
      <c r="B86" s="122" t="s">
        <v>0</v>
      </c>
      <c r="C86" s="122"/>
      <c r="D86" s="122"/>
      <c r="E86" s="124" t="s">
        <v>13</v>
      </c>
      <c r="F86" s="125"/>
      <c r="G86" s="126" t="s">
        <v>12</v>
      </c>
      <c r="H86" s="45"/>
      <c r="I86" s="45"/>
      <c r="J86" s="45"/>
      <c r="K86" s="45"/>
    </row>
    <row r="87" spans="1:11" ht="108.5" hidden="1" x14ac:dyDescent="0.35">
      <c r="A87" s="13" t="s">
        <v>0</v>
      </c>
      <c r="B87" s="123"/>
      <c r="C87" s="123"/>
      <c r="D87" s="123"/>
      <c r="E87" s="47" t="s">
        <v>14</v>
      </c>
      <c r="F87" s="48" t="s">
        <v>15</v>
      </c>
      <c r="G87" s="127"/>
      <c r="H87" s="45"/>
      <c r="I87" s="45"/>
      <c r="J87" s="45"/>
      <c r="K87" s="45"/>
    </row>
    <row r="88" spans="1:11" ht="15.5" hidden="1" x14ac:dyDescent="0.35">
      <c r="A88" s="13" t="s">
        <v>0</v>
      </c>
      <c r="B88" s="117" t="s">
        <v>41</v>
      </c>
      <c r="C88" s="117" t="s">
        <v>26</v>
      </c>
      <c r="D88" s="50" t="s">
        <v>25</v>
      </c>
      <c r="E88" s="51">
        <v>56</v>
      </c>
      <c r="F88" s="63">
        <v>190</v>
      </c>
      <c r="G88" s="63">
        <v>246</v>
      </c>
      <c r="H88" s="45"/>
      <c r="I88" s="45"/>
      <c r="J88" s="45"/>
      <c r="K88" s="45"/>
    </row>
    <row r="89" spans="1:11" ht="31" hidden="1" x14ac:dyDescent="0.35">
      <c r="A89" s="13" t="s">
        <v>149</v>
      </c>
      <c r="B89" s="118"/>
      <c r="C89" s="119"/>
      <c r="D89" s="64" t="s">
        <v>29</v>
      </c>
      <c r="E89" s="65">
        <v>0.94915254237288138</v>
      </c>
      <c r="F89" s="66">
        <v>0.97435897435897434</v>
      </c>
      <c r="G89" s="66">
        <v>0.96850393700787396</v>
      </c>
      <c r="H89" s="45"/>
      <c r="I89" s="45"/>
      <c r="J89" s="45"/>
      <c r="K89" s="45"/>
    </row>
    <row r="90" spans="1:11" ht="15.5" hidden="1" x14ac:dyDescent="0.35">
      <c r="A90" s="13" t="s">
        <v>0</v>
      </c>
      <c r="B90" s="118"/>
      <c r="C90" s="119" t="s">
        <v>27</v>
      </c>
      <c r="D90" s="54" t="s">
        <v>25</v>
      </c>
      <c r="E90" s="55">
        <v>0</v>
      </c>
      <c r="F90" s="67">
        <v>1</v>
      </c>
      <c r="G90" s="67">
        <v>1</v>
      </c>
      <c r="H90" s="45"/>
      <c r="I90" s="45"/>
      <c r="J90" s="45"/>
      <c r="K90" s="45"/>
    </row>
    <row r="91" spans="1:11" ht="31" hidden="1" x14ac:dyDescent="0.35">
      <c r="A91" s="13" t="s">
        <v>0</v>
      </c>
      <c r="B91" s="118"/>
      <c r="C91" s="119"/>
      <c r="D91" s="64" t="s">
        <v>29</v>
      </c>
      <c r="E91" s="65">
        <v>0</v>
      </c>
      <c r="F91" s="66">
        <v>5.1282051282051273E-3</v>
      </c>
      <c r="G91" s="66">
        <v>3.937007874015748E-3</v>
      </c>
      <c r="H91" s="45"/>
      <c r="I91" s="45"/>
      <c r="J91" s="45"/>
      <c r="K91" s="45"/>
    </row>
    <row r="92" spans="1:11" ht="15.5" hidden="1" x14ac:dyDescent="0.35">
      <c r="A92" s="13" t="s">
        <v>0</v>
      </c>
      <c r="B92" s="118"/>
      <c r="C92" s="119" t="s">
        <v>28</v>
      </c>
      <c r="D92" s="54" t="s">
        <v>25</v>
      </c>
      <c r="E92" s="55">
        <v>3</v>
      </c>
      <c r="F92" s="67">
        <v>4</v>
      </c>
      <c r="G92" s="67">
        <v>7</v>
      </c>
      <c r="H92" s="45"/>
      <c r="I92" s="45"/>
      <c r="J92" s="45"/>
      <c r="K92" s="45"/>
    </row>
    <row r="93" spans="1:11" ht="31" hidden="1" x14ac:dyDescent="0.35">
      <c r="A93" s="13" t="s">
        <v>0</v>
      </c>
      <c r="B93" s="119"/>
      <c r="C93" s="119"/>
      <c r="D93" s="64" t="s">
        <v>29</v>
      </c>
      <c r="E93" s="65">
        <v>5.0847457627118647E-2</v>
      </c>
      <c r="F93" s="66">
        <v>2.0512820512820509E-2</v>
      </c>
      <c r="G93" s="66">
        <v>2.7559055118110236E-2</v>
      </c>
      <c r="H93" s="45"/>
      <c r="I93" s="45"/>
      <c r="J93" s="45"/>
      <c r="K93" s="45"/>
    </row>
    <row r="94" spans="1:11" ht="15.5" hidden="1" x14ac:dyDescent="0.35">
      <c r="A94" s="13" t="s">
        <v>0</v>
      </c>
      <c r="B94" s="119" t="s">
        <v>12</v>
      </c>
      <c r="C94" s="118"/>
      <c r="D94" s="54" t="s">
        <v>25</v>
      </c>
      <c r="E94" s="55">
        <v>59</v>
      </c>
      <c r="F94" s="67">
        <v>195</v>
      </c>
      <c r="G94" s="67">
        <v>254</v>
      </c>
      <c r="H94" s="45"/>
      <c r="I94" s="45"/>
      <c r="J94" s="45"/>
      <c r="K94" s="45"/>
    </row>
    <row r="95" spans="1:11" ht="31" hidden="1" x14ac:dyDescent="0.35">
      <c r="A95" s="13" t="s">
        <v>0</v>
      </c>
      <c r="B95" s="120"/>
      <c r="C95" s="120"/>
      <c r="D95" s="59" t="s">
        <v>29</v>
      </c>
      <c r="E95" s="70">
        <v>1</v>
      </c>
      <c r="F95" s="61">
        <v>1</v>
      </c>
      <c r="G95" s="61">
        <v>1</v>
      </c>
      <c r="H95" s="45"/>
      <c r="I95" s="45"/>
      <c r="J95" s="45"/>
      <c r="K95" s="45"/>
    </row>
    <row r="96" spans="1:11" ht="47.5" hidden="1" customHeight="1" x14ac:dyDescent="0.35">
      <c r="A96" s="13" t="s">
        <v>0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</row>
    <row r="97" spans="1:11" ht="15.65" hidden="1" customHeight="1" x14ac:dyDescent="0.35">
      <c r="A97" s="13" t="s">
        <v>0</v>
      </c>
      <c r="B97" s="121" t="s">
        <v>61</v>
      </c>
      <c r="C97" s="121"/>
      <c r="D97" s="121"/>
      <c r="E97" s="121"/>
      <c r="F97" s="121"/>
      <c r="G97" s="121"/>
      <c r="H97" s="45"/>
      <c r="I97" s="45"/>
      <c r="J97" s="45"/>
      <c r="K97" s="45"/>
    </row>
    <row r="98" spans="1:11" ht="15.5" hidden="1" x14ac:dyDescent="0.35">
      <c r="A98" s="13" t="s">
        <v>0</v>
      </c>
      <c r="B98" s="122" t="s">
        <v>0</v>
      </c>
      <c r="C98" s="122"/>
      <c r="D98" s="122"/>
      <c r="E98" s="124" t="s">
        <v>13</v>
      </c>
      <c r="F98" s="125"/>
      <c r="G98" s="126" t="s">
        <v>12</v>
      </c>
      <c r="H98" s="45"/>
      <c r="I98" s="45"/>
      <c r="J98" s="45"/>
      <c r="K98" s="45"/>
    </row>
    <row r="99" spans="1:11" ht="15" hidden="1" customHeight="1" x14ac:dyDescent="0.35">
      <c r="A99" s="13" t="s">
        <v>0</v>
      </c>
      <c r="B99" s="123"/>
      <c r="C99" s="123"/>
      <c r="D99" s="123"/>
      <c r="E99" s="47" t="s">
        <v>14</v>
      </c>
      <c r="F99" s="48" t="s">
        <v>15</v>
      </c>
      <c r="G99" s="127"/>
      <c r="H99" s="45"/>
      <c r="I99" s="45"/>
      <c r="J99" s="45"/>
      <c r="K99" s="45"/>
    </row>
    <row r="100" spans="1:11" ht="15.5" hidden="1" x14ac:dyDescent="0.35">
      <c r="A100" s="13" t="s">
        <v>0</v>
      </c>
      <c r="B100" s="117" t="s">
        <v>42</v>
      </c>
      <c r="C100" s="117" t="s">
        <v>26</v>
      </c>
      <c r="D100" s="50" t="s">
        <v>25</v>
      </c>
      <c r="E100" s="51">
        <v>59</v>
      </c>
      <c r="F100" s="63">
        <v>194</v>
      </c>
      <c r="G100" s="63">
        <v>253</v>
      </c>
      <c r="H100" s="45"/>
      <c r="I100" s="45"/>
      <c r="J100" s="45"/>
      <c r="K100" s="45"/>
    </row>
    <row r="101" spans="1:11" ht="31" hidden="1" x14ac:dyDescent="0.35">
      <c r="A101" s="13" t="s">
        <v>150</v>
      </c>
      <c r="B101" s="118"/>
      <c r="C101" s="119"/>
      <c r="D101" s="64" t="s">
        <v>29</v>
      </c>
      <c r="E101" s="65">
        <v>1</v>
      </c>
      <c r="F101" s="66">
        <v>0.99487179487179489</v>
      </c>
      <c r="G101" s="66">
        <v>0.99606299212598426</v>
      </c>
      <c r="H101" s="45"/>
      <c r="I101" s="45"/>
      <c r="J101" s="45"/>
      <c r="K101" s="45"/>
    </row>
    <row r="102" spans="1:11" ht="15.5" hidden="1" x14ac:dyDescent="0.35">
      <c r="A102" s="13" t="s">
        <v>0</v>
      </c>
      <c r="B102" s="118"/>
      <c r="C102" s="119" t="s">
        <v>27</v>
      </c>
      <c r="D102" s="54" t="s">
        <v>25</v>
      </c>
      <c r="E102" s="55">
        <v>0</v>
      </c>
      <c r="F102" s="67">
        <v>1</v>
      </c>
      <c r="G102" s="67">
        <v>1</v>
      </c>
      <c r="H102" s="45"/>
      <c r="I102" s="45"/>
      <c r="J102" s="45"/>
      <c r="K102" s="45"/>
    </row>
    <row r="103" spans="1:11" ht="31" hidden="1" x14ac:dyDescent="0.35">
      <c r="A103" s="13" t="s">
        <v>0</v>
      </c>
      <c r="B103" s="119"/>
      <c r="C103" s="119"/>
      <c r="D103" s="64" t="s">
        <v>29</v>
      </c>
      <c r="E103" s="65">
        <v>0</v>
      </c>
      <c r="F103" s="66">
        <v>5.1282051282051273E-3</v>
      </c>
      <c r="G103" s="66">
        <v>3.937007874015748E-3</v>
      </c>
      <c r="H103" s="45"/>
      <c r="I103" s="45"/>
      <c r="J103" s="45"/>
      <c r="K103" s="45"/>
    </row>
    <row r="104" spans="1:11" ht="15.5" hidden="1" x14ac:dyDescent="0.35">
      <c r="A104" s="13" t="s">
        <v>0</v>
      </c>
      <c r="B104" s="119" t="s">
        <v>12</v>
      </c>
      <c r="C104" s="118"/>
      <c r="D104" s="54" t="s">
        <v>25</v>
      </c>
      <c r="E104" s="55">
        <v>59</v>
      </c>
      <c r="F104" s="67">
        <v>195</v>
      </c>
      <c r="G104" s="67">
        <v>254</v>
      </c>
      <c r="H104" s="45"/>
      <c r="I104" s="45"/>
      <c r="J104" s="45"/>
      <c r="K104" s="45"/>
    </row>
    <row r="105" spans="1:11" ht="31" hidden="1" x14ac:dyDescent="0.35">
      <c r="A105" s="13" t="s">
        <v>0</v>
      </c>
      <c r="B105" s="120"/>
      <c r="C105" s="120"/>
      <c r="D105" s="59" t="s">
        <v>29</v>
      </c>
      <c r="E105" s="70">
        <v>1</v>
      </c>
      <c r="F105" s="61">
        <v>1</v>
      </c>
      <c r="G105" s="61">
        <v>1</v>
      </c>
      <c r="H105" s="45"/>
      <c r="I105" s="45"/>
      <c r="J105" s="45"/>
      <c r="K105" s="45"/>
    </row>
    <row r="106" spans="1:11" ht="31" hidden="1" x14ac:dyDescent="0.35">
      <c r="A106" s="13" t="s">
        <v>0</v>
      </c>
      <c r="B106" s="71"/>
      <c r="C106" s="71"/>
      <c r="D106" s="72" t="s">
        <v>29</v>
      </c>
      <c r="E106" s="73">
        <v>1</v>
      </c>
      <c r="F106" s="74">
        <v>1</v>
      </c>
      <c r="G106" s="75">
        <v>1</v>
      </c>
      <c r="H106" s="76"/>
    </row>
    <row r="107" spans="1:11" hidden="1" x14ac:dyDescent="0.35">
      <c r="A107" s="13" t="s">
        <v>0</v>
      </c>
      <c r="E107" s="77"/>
      <c r="F107" s="77"/>
      <c r="G107" s="77"/>
    </row>
    <row r="108" spans="1:11" x14ac:dyDescent="0.35">
      <c r="A108" s="13" t="s">
        <v>0</v>
      </c>
    </row>
  </sheetData>
  <sheetProtection algorithmName="SHA-512" hashValue="sff9Dj9o9TXdlzug70/lkStolikpEKBjj9d4xw1PJbR7WYWtB2HRigeCUnu+27V862GogvqFlmy+7tMy6HeFlg==" saltValue="DcUTulfWWyWBauv4haY5iQ==" spinCount="100000" sheet="1" objects="1" scenarios="1"/>
  <mergeCells count="76">
    <mergeCell ref="A1:S2"/>
    <mergeCell ref="B3:B5"/>
    <mergeCell ref="C3:H3"/>
    <mergeCell ref="C4:D4"/>
    <mergeCell ref="E4:F4"/>
    <mergeCell ref="G4:H4"/>
    <mergeCell ref="B15:G15"/>
    <mergeCell ref="B16:D17"/>
    <mergeCell ref="E16:F16"/>
    <mergeCell ref="G16:G17"/>
    <mergeCell ref="B18:B23"/>
    <mergeCell ref="C18:C19"/>
    <mergeCell ref="C20:C21"/>
    <mergeCell ref="C22:C23"/>
    <mergeCell ref="B58:C59"/>
    <mergeCell ref="B61:G61"/>
    <mergeCell ref="B62:D63"/>
    <mergeCell ref="B30:B35"/>
    <mergeCell ref="C30:C31"/>
    <mergeCell ref="C32:C33"/>
    <mergeCell ref="C34:C35"/>
    <mergeCell ref="B36:C37"/>
    <mergeCell ref="B39:G39"/>
    <mergeCell ref="B40:D41"/>
    <mergeCell ref="E40:F40"/>
    <mergeCell ref="G40:G41"/>
    <mergeCell ref="B42:B45"/>
    <mergeCell ref="C42:C43"/>
    <mergeCell ref="C44:C45"/>
    <mergeCell ref="B46:C47"/>
    <mergeCell ref="B24:C25"/>
    <mergeCell ref="B27:G27"/>
    <mergeCell ref="B28:D29"/>
    <mergeCell ref="E28:F28"/>
    <mergeCell ref="G28:G29"/>
    <mergeCell ref="B49:G49"/>
    <mergeCell ref="B50:D51"/>
    <mergeCell ref="E50:F50"/>
    <mergeCell ref="G50:G51"/>
    <mergeCell ref="B52:B57"/>
    <mergeCell ref="C52:C53"/>
    <mergeCell ref="C54:C55"/>
    <mergeCell ref="C56:C57"/>
    <mergeCell ref="E62:F62"/>
    <mergeCell ref="G62:G63"/>
    <mergeCell ref="B64:B69"/>
    <mergeCell ref="C64:C65"/>
    <mergeCell ref="C66:C67"/>
    <mergeCell ref="C68:C69"/>
    <mergeCell ref="B70:C71"/>
    <mergeCell ref="B73:G73"/>
    <mergeCell ref="B74:D75"/>
    <mergeCell ref="E74:F74"/>
    <mergeCell ref="G74:G75"/>
    <mergeCell ref="B76:B81"/>
    <mergeCell ref="C76:C77"/>
    <mergeCell ref="C78:C79"/>
    <mergeCell ref="C80:C81"/>
    <mergeCell ref="B82:C83"/>
    <mergeCell ref="B85:G85"/>
    <mergeCell ref="B86:D87"/>
    <mergeCell ref="E86:F86"/>
    <mergeCell ref="G86:G87"/>
    <mergeCell ref="B88:B93"/>
    <mergeCell ref="C88:C89"/>
    <mergeCell ref="C90:C91"/>
    <mergeCell ref="C92:C93"/>
    <mergeCell ref="B100:B103"/>
    <mergeCell ref="C100:C101"/>
    <mergeCell ref="C102:C103"/>
    <mergeCell ref="B104:C105"/>
    <mergeCell ref="B94:C95"/>
    <mergeCell ref="B97:G97"/>
    <mergeCell ref="B98:D99"/>
    <mergeCell ref="E98:F98"/>
    <mergeCell ref="G98:G9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D9C44E00DDEB4EA40A8A5B9E2A8B5E" ma:contentTypeVersion="17" ma:contentTypeDescription="Create a new document." ma:contentTypeScope="" ma:versionID="3f82bfffcedd9ca955db5346d5dddd36">
  <xsd:schema xmlns:xsd="http://www.w3.org/2001/XMLSchema" xmlns:xs="http://www.w3.org/2001/XMLSchema" xmlns:p="http://schemas.microsoft.com/office/2006/metadata/properties" xmlns:ns2="6cafaf9b-d454-49bb-87af-d4a193bcac6f" xmlns:ns3="75ca23ed-fdba-4544-8426-dc162b381dbf" targetNamespace="http://schemas.microsoft.com/office/2006/metadata/properties" ma:root="true" ma:fieldsID="50bd63f577bd90db6955d670dd98ea7e" ns2:_="" ns3:_="">
    <xsd:import namespace="6cafaf9b-d454-49bb-87af-d4a193bcac6f"/>
    <xsd:import namespace="75ca23ed-fdba-4544-8426-dc162b381d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afaf9b-d454-49bb-87af-d4a193bcac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6e0c83f-acaa-4304-b138-9c5a9482c2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ca23ed-fdba-4544-8426-dc162b381db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2235e47c-9e46-4a8e-b86c-375e4911e67e}" ma:internalName="TaxCatchAll" ma:showField="CatchAllData" ma:web="75ca23ed-fdba-4544-8426-dc162b381d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cafaf9b-d454-49bb-87af-d4a193bcac6f">
      <Terms xmlns="http://schemas.microsoft.com/office/infopath/2007/PartnerControls"/>
    </lcf76f155ced4ddcb4097134ff3c332f>
    <TaxCatchAll xmlns="75ca23ed-fdba-4544-8426-dc162b381db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F7711A-D24D-4994-9F57-9BACEE283C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afaf9b-d454-49bb-87af-d4a193bcac6f"/>
    <ds:schemaRef ds:uri="75ca23ed-fdba-4544-8426-dc162b381d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78A8A9-407C-499F-8FE4-72CEAEE03605}">
  <ds:schemaRefs>
    <ds:schemaRef ds:uri="http://schemas.microsoft.com/office/2006/metadata/properties"/>
    <ds:schemaRef ds:uri="http://purl.org/dc/elements/1.1/"/>
    <ds:schemaRef ds:uri="75ca23ed-fdba-4544-8426-dc162b381dbf"/>
    <ds:schemaRef ds:uri="http://schemas.openxmlformats.org/package/2006/metadata/core-properties"/>
    <ds:schemaRef ds:uri="http://schemas.microsoft.com/office/2006/documentManagement/types"/>
    <ds:schemaRef ds:uri="6cafaf9b-d454-49bb-87af-d4a193bcac6f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671A38-E281-4FF8-A35A-75926E4738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College Sample Descriptives</vt:lpstr>
      <vt:lpstr>GB1</vt:lpstr>
      <vt:lpstr>GB1type</vt:lpstr>
      <vt:lpstr>G1B ITP</vt:lpstr>
      <vt:lpstr>GB2</vt:lpstr>
      <vt:lpstr>GB2type</vt:lpstr>
      <vt:lpstr>GB2 ITP</vt:lpstr>
      <vt:lpstr>GB3</vt:lpstr>
      <vt:lpstr>GB3type</vt:lpstr>
      <vt:lpstr>GB3 ITP</vt:lpstr>
      <vt:lpstr>GB4</vt:lpstr>
      <vt:lpstr>GB4type</vt:lpstr>
      <vt:lpstr>GB4 ITP</vt:lpstr>
      <vt:lpstr>GB5</vt:lpstr>
      <vt:lpstr>GB5type</vt:lpstr>
      <vt:lpstr>GB5 ITP</vt:lpstr>
      <vt:lpstr>GB6</vt:lpstr>
      <vt:lpstr>GB6type</vt:lpstr>
      <vt:lpstr>GB6 ITP</vt:lpstr>
      <vt:lpstr>GB7</vt:lpstr>
      <vt:lpstr>GB7type</vt:lpstr>
      <vt:lpstr>GB7 ITP</vt:lpstr>
      <vt:lpstr>GB8</vt:lpstr>
      <vt:lpstr>GB8type</vt:lpstr>
      <vt:lpstr>GB8 ITP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Kiran Sekhon</dc:creator>
  <cp:keywords/>
  <dc:description/>
  <cp:lastModifiedBy>Tash Fuller</cp:lastModifiedBy>
  <cp:revision/>
  <dcterms:created xsi:type="dcterms:W3CDTF">2024-07-24T10:27:16Z</dcterms:created>
  <dcterms:modified xsi:type="dcterms:W3CDTF">2025-09-22T10:52:41Z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0x01010096D9C44E00DDEB4EA40A8A5B9E2A8B5E</vt:lpwstr>
  </property>
  <property fmtid="{D5CDD505-2E9C-101B-9397-08002B2CF9AE}" pid="3" name="MediaServiceImageTags">
    <vt:lpwstr/>
  </property>
</Properties>
</file>